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95" windowWidth="9720" windowHeight="6045" tabRatio="582" activeTab="0"/>
  </bookViews>
  <sheets>
    <sheet name="МБ" sheetId="1" r:id="rId1"/>
  </sheets>
  <externalReferences>
    <externalReference r:id="rId4"/>
    <externalReference r:id="rId5"/>
    <externalReference r:id="rId6"/>
  </externalReferences>
  <definedNames>
    <definedName name="_xlnm.Print_Titles" localSheetId="0">'МБ'!$B:$B</definedName>
    <definedName name="_xlnm.Print_Area" localSheetId="0">'МБ'!$A$1:$E$26</definedName>
  </definedNames>
  <calcPr fullCalcOnLoad="1"/>
</workbook>
</file>

<file path=xl/sharedStrings.xml><?xml version="1.0" encoding="utf-8"?>
<sst xmlns="http://schemas.openxmlformats.org/spreadsheetml/2006/main" count="18" uniqueCount="18">
  <si>
    <t>Виды налогов и платежей</t>
  </si>
  <si>
    <t>в том числе:</t>
  </si>
  <si>
    <t>Налог на доходы физических лиц</t>
  </si>
  <si>
    <t>Всего по налоговым платежам и другим доходам, администрируемым ФНС России</t>
  </si>
  <si>
    <t>Налоги со специальным налоговым режимом</t>
  </si>
  <si>
    <t>Тыс. рублей</t>
  </si>
  <si>
    <t>№ п/п</t>
  </si>
  <si>
    <t>А</t>
  </si>
  <si>
    <t xml:space="preserve">Налог на имущество физических лиц </t>
  </si>
  <si>
    <t xml:space="preserve">Земельный налог </t>
  </si>
  <si>
    <t>единый налог, взимаемый в связи с применением патентной системы налогообложения</t>
  </si>
  <si>
    <t>единый сельскохозяйственный налог</t>
  </si>
  <si>
    <t>Земельный налог  с организаций</t>
  </si>
  <si>
    <t>Земельный налог  с физических лиц</t>
  </si>
  <si>
    <t>единый налог на вмененный доход для отдельных видов деятельности</t>
  </si>
  <si>
    <t xml:space="preserve">Структура  и объемы налоговых платежей в местные бюджеты </t>
  </si>
  <si>
    <t>Местные бюджеты Амурской области</t>
  </si>
  <si>
    <t>Темп роста (снижения) 2017 г. к 2016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</si>
</sst>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62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i/>
      <sz val="9"/>
      <name val="Times New Roman Cyr"/>
      <family val="0"/>
    </font>
    <font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170" fontId="19" fillId="33" borderId="0" xfId="0" applyNumberFormat="1" applyFont="1" applyFill="1" applyAlignment="1">
      <alignment/>
    </xf>
    <xf numFmtId="3" fontId="17" fillId="33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vertical="justify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170" fontId="9" fillId="0" borderId="0" xfId="0" applyNumberFormat="1" applyFont="1" applyFill="1" applyBorder="1" applyAlignment="1">
      <alignment horizontal="right" wrapText="1"/>
    </xf>
    <xf numFmtId="3" fontId="22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Alignment="1">
      <alignment horizontal="right"/>
    </xf>
    <xf numFmtId="170" fontId="1" fillId="33" borderId="0" xfId="0" applyNumberFormat="1" applyFont="1" applyFill="1" applyAlignment="1">
      <alignment/>
    </xf>
    <xf numFmtId="165" fontId="7" fillId="0" borderId="11" xfId="0" applyNumberFormat="1" applyFont="1" applyBorder="1" applyAlignment="1">
      <alignment horizontal="center" vertical="center"/>
    </xf>
    <xf numFmtId="3" fontId="3" fillId="33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justify" wrapText="1"/>
      <protection locked="0"/>
    </xf>
    <xf numFmtId="3" fontId="2" fillId="0" borderId="11" xfId="0" applyNumberFormat="1" applyFont="1" applyFill="1" applyBorder="1" applyAlignment="1" applyProtection="1">
      <alignment vertical="justify"/>
      <protection locked="0"/>
    </xf>
    <xf numFmtId="3" fontId="2" fillId="0" borderId="11" xfId="0" applyNumberFormat="1" applyFont="1" applyFill="1" applyBorder="1" applyAlignment="1" applyProtection="1">
      <alignment horizontal="left" vertical="justify" wrapText="1"/>
      <protection locked="0"/>
    </xf>
    <xf numFmtId="3" fontId="20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3" fontId="2" fillId="0" borderId="11" xfId="0" applyNumberFormat="1" applyFont="1" applyFill="1" applyBorder="1" applyAlignment="1">
      <alignment vertical="justify" wrapText="1"/>
    </xf>
    <xf numFmtId="3" fontId="3" fillId="33" borderId="13" xfId="0" applyNumberFormat="1" applyFont="1" applyFill="1" applyBorder="1" applyAlignment="1" applyProtection="1">
      <alignment horizontal="center" vertical="center"/>
      <protection locked="0"/>
    </xf>
    <xf numFmtId="3" fontId="8" fillId="0" borderId="14" xfId="0" applyNumberFormat="1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 applyProtection="1">
      <alignment horizontal="center" vertical="center"/>
      <protection locked="0"/>
    </xf>
    <xf numFmtId="3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11" xfId="0" applyNumberFormat="1" applyFont="1" applyBorder="1" applyAlignment="1">
      <alignment horizontal="center" vertical="center"/>
    </xf>
    <xf numFmtId="165" fontId="24" fillId="0" borderId="16" xfId="0" applyNumberFormat="1" applyFont="1" applyBorder="1" applyAlignment="1">
      <alignment horizontal="center" vertical="center"/>
    </xf>
    <xf numFmtId="3" fontId="26" fillId="33" borderId="0" xfId="0" applyNumberFormat="1" applyFont="1" applyFill="1" applyAlignment="1">
      <alignment/>
    </xf>
    <xf numFmtId="3" fontId="21" fillId="0" borderId="11" xfId="0" applyNumberFormat="1" applyFont="1" applyFill="1" applyBorder="1" applyAlignment="1" applyProtection="1">
      <alignment horizontal="left" vertical="justify" wrapText="1"/>
      <protection locked="0"/>
    </xf>
    <xf numFmtId="3" fontId="24" fillId="0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 applyProtection="1">
      <alignment horizontal="left" vertical="justify" wrapText="1"/>
      <protection locked="0"/>
    </xf>
    <xf numFmtId="3" fontId="24" fillId="0" borderId="18" xfId="0" applyNumberFormat="1" applyFont="1" applyFill="1" applyBorder="1" applyAlignment="1" applyProtection="1">
      <alignment horizontal="center" vertical="center"/>
      <protection locked="0"/>
    </xf>
    <xf numFmtId="170" fontId="25" fillId="33" borderId="12" xfId="0" applyNumberFormat="1" applyFont="1" applyFill="1" applyBorder="1" applyAlignment="1" applyProtection="1">
      <alignment horizontal="center" vertical="center"/>
      <protection locked="0"/>
    </xf>
    <xf numFmtId="170" fontId="25" fillId="33" borderId="15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165" fontId="7" fillId="0" borderId="21" xfId="0" applyNumberFormat="1" applyFont="1" applyBorder="1" applyAlignment="1">
      <alignment horizontal="center" vertical="center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3" fontId="22" fillId="0" borderId="15" xfId="0" applyNumberFormat="1" applyFont="1" applyFill="1" applyBorder="1" applyAlignment="1" applyProtection="1">
      <alignment horizontal="center" vertical="center"/>
      <protection locked="0"/>
    </xf>
    <xf numFmtId="3" fontId="11" fillId="33" borderId="0" xfId="0" applyNumberFormat="1" applyFont="1" applyFill="1" applyAlignment="1">
      <alignment horizontal="center"/>
    </xf>
    <xf numFmtId="3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2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0" xfId="0" applyNumberFormat="1" applyFont="1" applyFill="1" applyAlignment="1">
      <alignment horizontal="center" wrapText="1"/>
    </xf>
    <xf numFmtId="3" fontId="12" fillId="0" borderId="23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Alignment="1">
      <alignment horizontal="center" wrapText="1"/>
    </xf>
    <xf numFmtId="3" fontId="8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8\1&#1053;&#1052;_05\1NM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7\1&#1053;&#1052;_05\1NM_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83;&#1086;&#1075;&#1086;&#1074;&#1099;&#1077;%20&#1087;&#1086;&#1089;&#1090;&#1091;&#108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G25">
            <v>3003431</v>
          </cell>
        </row>
        <row r="45">
          <cell r="G45">
            <v>2247662</v>
          </cell>
        </row>
        <row r="106">
          <cell r="G106">
            <v>38521</v>
          </cell>
        </row>
        <row r="126">
          <cell r="G126">
            <v>258941</v>
          </cell>
        </row>
        <row r="135">
          <cell r="G135">
            <v>31358</v>
          </cell>
        </row>
        <row r="445">
          <cell r="F445">
            <v>330690</v>
          </cell>
        </row>
        <row r="449">
          <cell r="G449">
            <v>22391</v>
          </cell>
        </row>
        <row r="453">
          <cell r="F453">
            <v>19984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G25">
            <v>2665418</v>
          </cell>
        </row>
        <row r="44">
          <cell r="G44">
            <v>1916090</v>
          </cell>
        </row>
        <row r="100">
          <cell r="G100">
            <v>35770</v>
          </cell>
        </row>
        <row r="120">
          <cell r="G120">
            <v>229142</v>
          </cell>
        </row>
        <row r="129">
          <cell r="G129">
            <v>29691</v>
          </cell>
        </row>
        <row r="436">
          <cell r="F436">
            <v>352426</v>
          </cell>
        </row>
        <row r="440">
          <cell r="F440">
            <v>29126</v>
          </cell>
        </row>
        <row r="444">
          <cell r="F444">
            <v>21761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 ФБ"/>
      <sheetName val="ОБ"/>
      <sheetName val="МБ"/>
      <sheetName val="Фонды"/>
    </sheetNames>
    <sheetDataSet>
      <sheetData sheetId="1">
        <row r="3">
          <cell r="B3" t="str">
            <v> за январь-май  2018 года</v>
          </cell>
        </row>
        <row r="7">
          <cell r="C7" t="str">
            <v>Поступления за 2017 год</v>
          </cell>
          <cell r="D7" t="str">
            <v>Поступления за 2018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3.375" style="2" customWidth="1"/>
    <col min="2" max="2" width="38.625" style="9" customWidth="1"/>
    <col min="3" max="3" width="20.75390625" style="9" customWidth="1"/>
    <col min="4" max="4" width="19.125" style="9" customWidth="1"/>
    <col min="5" max="5" width="24.625" style="9" customWidth="1"/>
    <col min="6" max="6" width="16.875" style="1" bestFit="1" customWidth="1"/>
    <col min="7" max="16384" width="9.125" style="1" customWidth="1"/>
  </cols>
  <sheetData>
    <row r="1" spans="1:5" ht="12" customHeight="1">
      <c r="A1" s="53">
        <v>4</v>
      </c>
      <c r="B1" s="53"/>
      <c r="C1" s="53"/>
      <c r="D1" s="53"/>
      <c r="E1" s="53"/>
    </row>
    <row r="2" spans="1:5" s="9" customFormat="1" ht="23.25" customHeight="1">
      <c r="A2" s="11"/>
      <c r="B2" s="60" t="s">
        <v>15</v>
      </c>
      <c r="C2" s="60"/>
      <c r="D2" s="60"/>
      <c r="E2" s="60"/>
    </row>
    <row r="3" spans="1:17" s="13" customFormat="1" ht="21" customHeight="1">
      <c r="A3" s="12"/>
      <c r="B3" s="67" t="str">
        <f>'[3] ФБ'!B3:E3</f>
        <v> за январь-май  2018 года</v>
      </c>
      <c r="C3" s="67"/>
      <c r="D3" s="67"/>
      <c r="E3" s="67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5" s="9" customFormat="1" ht="13.5" thickBot="1">
      <c r="A4" s="11"/>
      <c r="E4" s="14" t="s">
        <v>5</v>
      </c>
    </row>
    <row r="5" spans="1:5" s="9" customFormat="1" ht="12.75">
      <c r="A5" s="54" t="s">
        <v>6</v>
      </c>
      <c r="B5" s="56" t="s">
        <v>0</v>
      </c>
      <c r="C5" s="61" t="s">
        <v>16</v>
      </c>
      <c r="D5" s="62"/>
      <c r="E5" s="63"/>
    </row>
    <row r="6" spans="1:5" s="9" customFormat="1" ht="12.75">
      <c r="A6" s="55"/>
      <c r="B6" s="57"/>
      <c r="C6" s="64"/>
      <c r="D6" s="65"/>
      <c r="E6" s="66"/>
    </row>
    <row r="7" spans="1:5" s="9" customFormat="1" ht="12.75">
      <c r="A7" s="55"/>
      <c r="B7" s="57"/>
      <c r="C7" s="64"/>
      <c r="D7" s="65"/>
      <c r="E7" s="66"/>
    </row>
    <row r="8" spans="1:5" s="9" customFormat="1" ht="12.75" customHeight="1">
      <c r="A8" s="55"/>
      <c r="B8" s="57"/>
      <c r="C8" s="58" t="str">
        <f>'[3] ФБ'!C7</f>
        <v>Поступления за 2017 год</v>
      </c>
      <c r="D8" s="68" t="str">
        <f>'[3] ФБ'!D7</f>
        <v>Поступления за 2018 год</v>
      </c>
      <c r="E8" s="59" t="s">
        <v>17</v>
      </c>
    </row>
    <row r="9" spans="1:5" s="9" customFormat="1" ht="12.75" customHeight="1">
      <c r="A9" s="55"/>
      <c r="B9" s="57"/>
      <c r="C9" s="58"/>
      <c r="D9" s="68"/>
      <c r="E9" s="59"/>
    </row>
    <row r="10" spans="1:5" s="9" customFormat="1" ht="12.75" customHeight="1">
      <c r="A10" s="55"/>
      <c r="B10" s="57"/>
      <c r="C10" s="58"/>
      <c r="D10" s="68"/>
      <c r="E10" s="59"/>
    </row>
    <row r="11" spans="1:5" s="11" customFormat="1" ht="12.75" thickBot="1">
      <c r="A11" s="34"/>
      <c r="B11" s="35" t="s">
        <v>7</v>
      </c>
      <c r="C11" s="36">
        <v>1</v>
      </c>
      <c r="D11" s="37">
        <v>2</v>
      </c>
      <c r="E11" s="35">
        <v>3</v>
      </c>
    </row>
    <row r="12" spans="1:6" s="5" customFormat="1" ht="47.25">
      <c r="A12" s="32">
        <v>1</v>
      </c>
      <c r="B12" s="33" t="s">
        <v>3</v>
      </c>
      <c r="C12" s="47">
        <f>'[2]Лист1'!$G$25</f>
        <v>2665418</v>
      </c>
      <c r="D12" s="48">
        <f>'[1]Лист1'!$G$25</f>
        <v>3003431</v>
      </c>
      <c r="E12" s="49">
        <f>IF(C12&gt;0,IF(D12&gt;0,D12/C12*100,"-"),IF(D12&lt;0,C12/D12*100,"-"))</f>
        <v>112.68142557752667</v>
      </c>
      <c r="F12" s="15"/>
    </row>
    <row r="13" spans="1:5" ht="18.75">
      <c r="A13" s="25">
        <v>2</v>
      </c>
      <c r="B13" s="26" t="s">
        <v>1</v>
      </c>
      <c r="C13" s="50"/>
      <c r="D13" s="20"/>
      <c r="E13" s="24"/>
    </row>
    <row r="14" spans="1:6" ht="18.75">
      <c r="A14" s="25">
        <v>3</v>
      </c>
      <c r="B14" s="27" t="s">
        <v>2</v>
      </c>
      <c r="C14" s="51">
        <f>'[2]Лист1'!$G$44</f>
        <v>1916090</v>
      </c>
      <c r="D14" s="21">
        <f>'[1]Лист1'!$G$45</f>
        <v>2247662</v>
      </c>
      <c r="E14" s="24">
        <f aca="true" t="shared" si="0" ref="E14:E22">IF(C14&gt;0,IF(D14&gt;0,D14/C14*100,"-"),IF(D14&lt;0,C14/D14*100,"-"))</f>
        <v>117.30461512768188</v>
      </c>
      <c r="F14" s="23"/>
    </row>
    <row r="15" spans="1:5" s="5" customFormat="1" ht="31.5">
      <c r="A15" s="25">
        <f>A14+1</f>
        <v>4</v>
      </c>
      <c r="B15" s="28" t="s">
        <v>8</v>
      </c>
      <c r="C15" s="51">
        <f>'[2]Лист1'!$G$100</f>
        <v>35770</v>
      </c>
      <c r="D15" s="21">
        <f>'[1]Лист1'!$G$106</f>
        <v>38521</v>
      </c>
      <c r="E15" s="24">
        <f t="shared" si="0"/>
        <v>107.69080234833659</v>
      </c>
    </row>
    <row r="16" spans="1:5" s="5" customFormat="1" ht="18.75">
      <c r="A16" s="25">
        <f>A15+1</f>
        <v>5</v>
      </c>
      <c r="B16" s="27" t="s">
        <v>9</v>
      </c>
      <c r="C16" s="51">
        <f>C17+C18</f>
        <v>258833</v>
      </c>
      <c r="D16" s="21">
        <f>D17+D18</f>
        <v>290299</v>
      </c>
      <c r="E16" s="24">
        <f t="shared" si="0"/>
        <v>112.15687335077058</v>
      </c>
    </row>
    <row r="17" spans="1:5" s="40" customFormat="1" ht="18.75">
      <c r="A17" s="45">
        <f>A16+0.1</f>
        <v>5.1</v>
      </c>
      <c r="B17" s="29" t="s">
        <v>12</v>
      </c>
      <c r="C17" s="50">
        <f>'[2]Лист1'!$G$120</f>
        <v>229142</v>
      </c>
      <c r="D17" s="42">
        <f>'[1]Лист1'!$G$126</f>
        <v>258941</v>
      </c>
      <c r="E17" s="38">
        <f t="shared" si="0"/>
        <v>113.00459976782955</v>
      </c>
    </row>
    <row r="18" spans="1:5" s="40" customFormat="1" ht="18.75">
      <c r="A18" s="45">
        <f>A17+0.1</f>
        <v>5.199999999999999</v>
      </c>
      <c r="B18" s="30" t="s">
        <v>13</v>
      </c>
      <c r="C18" s="50">
        <f>'[2]Лист1'!$G$129</f>
        <v>29691</v>
      </c>
      <c r="D18" s="42">
        <f>'[1]Лист1'!$G$135</f>
        <v>31358</v>
      </c>
      <c r="E18" s="38">
        <f t="shared" si="0"/>
        <v>105.61449597521136</v>
      </c>
    </row>
    <row r="19" spans="1:6" s="5" customFormat="1" ht="31.5">
      <c r="A19" s="25">
        <f>A16+1</f>
        <v>6</v>
      </c>
      <c r="B19" s="31" t="s">
        <v>4</v>
      </c>
      <c r="C19" s="51">
        <f>C20+C21+C22</f>
        <v>403313</v>
      </c>
      <c r="D19" s="21">
        <f>D20+D21+D22</f>
        <v>373065</v>
      </c>
      <c r="E19" s="24">
        <f t="shared" si="0"/>
        <v>92.50011777453243</v>
      </c>
      <c r="F19" s="15"/>
    </row>
    <row r="20" spans="1:5" s="40" customFormat="1" ht="33.75" customHeight="1">
      <c r="A20" s="45">
        <v>6.1</v>
      </c>
      <c r="B20" s="41" t="s">
        <v>14</v>
      </c>
      <c r="C20" s="50">
        <f>'[2]Лист1'!$F$436</f>
        <v>352426</v>
      </c>
      <c r="D20" s="42">
        <f>'[1]Лист1'!$F$445</f>
        <v>330690</v>
      </c>
      <c r="E20" s="38">
        <f t="shared" si="0"/>
        <v>93.83246412012734</v>
      </c>
    </row>
    <row r="21" spans="1:5" s="40" customFormat="1" ht="18.75">
      <c r="A21" s="45">
        <v>6.2</v>
      </c>
      <c r="B21" s="41" t="s">
        <v>11</v>
      </c>
      <c r="C21" s="50">
        <f>'[2]Лист1'!$F$440</f>
        <v>29126</v>
      </c>
      <c r="D21" s="42">
        <f>'[1]Лист1'!$G$449</f>
        <v>22391</v>
      </c>
      <c r="E21" s="38">
        <f t="shared" si="0"/>
        <v>76.87633042642312</v>
      </c>
    </row>
    <row r="22" spans="1:5" s="40" customFormat="1" ht="48" thickBot="1">
      <c r="A22" s="46">
        <v>6.3</v>
      </c>
      <c r="B22" s="43" t="s">
        <v>10</v>
      </c>
      <c r="C22" s="52">
        <f>'[2]Лист1'!$F$444</f>
        <v>21761</v>
      </c>
      <c r="D22" s="44">
        <f>'[1]Лист1'!$F$453</f>
        <v>19984</v>
      </c>
      <c r="E22" s="39">
        <f t="shared" si="0"/>
        <v>91.8340149809292</v>
      </c>
    </row>
    <row r="23" spans="1:5" ht="15.75" customHeight="1">
      <c r="A23" s="16"/>
      <c r="B23" s="17"/>
      <c r="C23" s="18"/>
      <c r="D23" s="18"/>
      <c r="E23" s="19"/>
    </row>
    <row r="24" spans="1:5" s="3" customFormat="1" ht="15.75">
      <c r="A24" s="4"/>
      <c r="B24" s="7"/>
      <c r="C24" s="7"/>
      <c r="D24" s="7"/>
      <c r="E24" s="7"/>
    </row>
    <row r="25" spans="1:5" s="3" customFormat="1" ht="13.5" customHeight="1">
      <c r="A25" s="4"/>
      <c r="B25" s="7"/>
      <c r="C25" s="7"/>
      <c r="D25" s="8"/>
      <c r="E25" s="7"/>
    </row>
    <row r="26" spans="1:6" s="3" customFormat="1" ht="15.75" customHeight="1">
      <c r="A26" s="8"/>
      <c r="B26" s="8"/>
      <c r="C26" s="8"/>
      <c r="D26" s="8"/>
      <c r="E26" s="22"/>
      <c r="F26" s="22"/>
    </row>
    <row r="27" ht="12.75">
      <c r="A27" s="4"/>
    </row>
    <row r="28" spans="1:5" ht="15.75">
      <c r="A28" s="4"/>
      <c r="B28" s="10"/>
      <c r="C28" s="6"/>
      <c r="D28" s="6"/>
      <c r="E28" s="6"/>
    </row>
    <row r="29" spans="1:5" ht="15.75">
      <c r="A29" s="4"/>
      <c r="B29" s="10"/>
      <c r="C29" s="6"/>
      <c r="D29" s="6"/>
      <c r="E29" s="6"/>
    </row>
  </sheetData>
  <sheetProtection/>
  <mergeCells count="9">
    <mergeCell ref="A1:E1"/>
    <mergeCell ref="A5:A10"/>
    <mergeCell ref="B5:B10"/>
    <mergeCell ref="D8:D10"/>
    <mergeCell ref="C8:C10"/>
    <mergeCell ref="E8:E10"/>
    <mergeCell ref="B3:E3"/>
    <mergeCell ref="B2:E2"/>
    <mergeCell ref="C5:E7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Шабанова Наталья Яковлевна</cp:lastModifiedBy>
  <cp:lastPrinted>2018-06-13T08:10:04Z</cp:lastPrinted>
  <dcterms:created xsi:type="dcterms:W3CDTF">2004-07-16T03:37:51Z</dcterms:created>
  <dcterms:modified xsi:type="dcterms:W3CDTF">2018-06-25T08:42:12Z</dcterms:modified>
  <cp:category/>
  <cp:version/>
  <cp:contentType/>
  <cp:contentStatus/>
</cp:coreProperties>
</file>