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<sst xmlns="http://schemas.openxmlformats.org/spreadsheetml/2006/main" count="59" uniqueCount="42">
  <si>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</si>
  <si>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</si>
  <si>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</si>
  <si>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</si>
  <si>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</si>
  <si>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</si>
  <si>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</si>
  <si>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</si>
  <si>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</si>
  <si>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</si>
  <si>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</si>
  <si>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</si>
  <si>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</si>
  <si>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</si>
  <si>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</si>
  <si>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</si>
  <si>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</si>
  <si>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</si>
  <si>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</si>
  <si>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</si>
  <si>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</si>
  <si>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</si>
  <si>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</si>
  <si>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</si>
  <si>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</si>
  <si>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</si>
  <si>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</si>
  <si>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</si>
  <si>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</si>
  <si>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</si>
  <si>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</si>
  <si>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</si>
  <si>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</si>
  <si>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</si>
  <si>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</si>
  <si>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</si>
  <si>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</si>
  <si>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</si>
  <si>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</si>
  <si>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4 квартал 2019 г.</t>
  </si>
  <si>
    <t>без ед.поставщика</t>
  </si>
  <si>
    <t>за 4 квартал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</si>
</sst>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>
        <v>227</v>
      </c>
      <c r="C3" s="35"/>
      <c r="D3" s="35">
        <v>227</v>
      </c>
      <c r="E3" s="44"/>
      <c r="F3" s="59">
        <f>100-D3/(B3-C3)*100</f>
        <v>0</v>
      </c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148861</v>
      </c>
      <c r="C10" s="35">
        <v>1896</v>
      </c>
      <c r="D10" s="35">
        <v>110610</v>
      </c>
      <c r="E10" s="44"/>
      <c r="F10" s="59">
        <f>100-D10/(B10-C10)*100</f>
        <v>24.737182322321644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521</v>
      </c>
      <c r="C12" s="35">
        <v>0</v>
      </c>
      <c r="D12" s="35">
        <v>327</v>
      </c>
      <c r="E12" s="44"/>
      <c r="F12" s="59">
        <f>100-D12/(B12-C12)*100</f>
        <v>37.23608445297505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1004427</v>
      </c>
      <c r="C14" s="48"/>
      <c r="D14" s="38">
        <v>1004427</v>
      </c>
      <c r="E14" s="48"/>
      <c r="F14" s="47" t="s">
        <v>1</v>
      </c>
    </row>
    <row r="15" spans="1:6" s="4" customFormat="1" ht="12.75">
      <c r="A15" s="25" t="s">
        <v>28</v>
      </c>
      <c r="B15" s="35">
        <v>29576</v>
      </c>
      <c r="C15" s="48"/>
      <c r="D15" s="38">
        <v>29576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1183612</v>
      </c>
      <c r="C16" s="36">
        <f>SUM(C2:C13)</f>
        <v>1896</v>
      </c>
      <c r="D16" s="36">
        <f>SUM(D2:D15)</f>
        <v>1145167</v>
      </c>
      <c r="F16" s="60">
        <f>100-D17/(B16-C16-D14-D15)*100</f>
        <v>24.743252117281486</v>
      </c>
    </row>
    <row r="17" spans="4:5" ht="12.75">
      <c r="D17">
        <f>D16-D15-D14</f>
        <v>111164</v>
      </c>
      <c r="E17" t="s"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B27" sqref="B27:G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6" t="s">
        <v>34</v>
      </c>
      <c r="B1" s="65"/>
      <c r="C1" s="65"/>
      <c r="D1" s="65"/>
      <c r="E1" s="65"/>
      <c r="F1" s="65"/>
      <c r="G1" s="65"/>
      <c r="H1" s="21"/>
    </row>
    <row r="2" spans="1:8" s="22" customFormat="1" ht="15.75" customHeight="1">
      <c r="A2" s="63" t="s">
        <v>37</v>
      </c>
      <c r="B2" s="64"/>
      <c r="C2" s="64"/>
      <c r="D2" s="64"/>
      <c r="E2" s="64"/>
      <c r="F2" s="64"/>
      <c r="G2" s="64"/>
      <c r="H2" s="24"/>
    </row>
    <row r="3" spans="1:8" s="22" customFormat="1" ht="15">
      <c r="A3" s="63" t="s">
        <v>41</v>
      </c>
      <c r="B3" s="65"/>
      <c r="C3" s="65"/>
      <c r="D3" s="65"/>
      <c r="E3" s="65"/>
      <c r="F3" s="65"/>
      <c r="G3" s="65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36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124</v>
      </c>
      <c r="D8" s="9">
        <f>SUM(D10:D21)</f>
        <v>788</v>
      </c>
      <c r="E8" s="51"/>
      <c r="F8" s="9">
        <f>SUM(F10:F21)</f>
        <v>118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1</v>
      </c>
      <c r="D10" s="12">
        <v>4</v>
      </c>
      <c r="E10" s="19"/>
      <c r="F10" s="14">
        <v>1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115</v>
      </c>
      <c r="D18" s="12">
        <v>751</v>
      </c>
      <c r="E18" s="19">
        <f>D18/C18</f>
        <v>6.530434782608696</v>
      </c>
      <c r="F18" s="14">
        <v>109</v>
      </c>
      <c r="G18" s="15">
        <f>Лист1!а1</f>
        <v>24.737182322321644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8</v>
      </c>
      <c r="D20" s="12">
        <v>33</v>
      </c>
      <c r="E20" s="19">
        <f>D20/C20</f>
        <v>4.125</v>
      </c>
      <c r="F20" s="14">
        <v>8</v>
      </c>
      <c r="G20" s="15">
        <f>Лист1!зк1</f>
        <v>37.23608445297505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1071</v>
      </c>
      <c r="D22" s="58"/>
      <c r="E22" s="16"/>
      <c r="F22" s="11">
        <f>F23+F24</f>
        <v>1071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220</v>
      </c>
      <c r="D23" s="9" t="s">
        <v>1</v>
      </c>
      <c r="E23" s="16" t="s">
        <v>1</v>
      </c>
      <c r="F23" s="18">
        <f>C23</f>
        <v>220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851</v>
      </c>
      <c r="D24" s="9" t="s">
        <v>1</v>
      </c>
      <c r="E24" s="16" t="s">
        <v>1</v>
      </c>
      <c r="F24" s="18">
        <f>C24</f>
        <v>851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1195</v>
      </c>
      <c r="D25" s="9">
        <f>D8+D22</f>
        <v>788</v>
      </c>
      <c r="E25" s="10"/>
      <c r="F25" s="11">
        <f>SUM(F8+F22)</f>
        <v>1189</v>
      </c>
      <c r="G25" s="52">
        <f>Лист1!F16</f>
        <v>24.743252117281486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7" t="s">
        <v>38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2020-02-19T13:15:28Z</dcterms:modified>
  <cp:category/>
  <cp:version/>
  <cp:contentType/>
  <cp:contentStatus/>
</cp:coreProperties>
</file>