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016 год" sheetId="1" r:id="rId1"/>
    <sheet name="темп" sheetId="2" r:id="rId2"/>
    <sheet name="КС_расчетно" sheetId="3" r:id="rId3"/>
  </sheets>
  <definedNames>
    <definedName name="_xlnm.Print_Titles" localSheetId="2">'КС_расчетно'!$3:$6</definedName>
    <definedName name="_xlnm.Print_Titles" localSheetId="1">'темп'!$10:$13</definedName>
  </definedNames>
  <calcPr fullCalcOnLoad="1"/>
</workbook>
</file>

<file path=xl/sharedStrings.xml><?xml version="1.0" encoding="utf-8"?>
<sst xmlns="http://schemas.openxmlformats.org/spreadsheetml/2006/main" count="435" uniqueCount="101">
  <si>
    <t>                          ОТЧЕТНОСТЬ ФЕДЕРАЛЬНОЙ НАЛОГОВОЙ СЛУЖБЫ</t>
  </si>
  <si>
    <t>                                                             ОТЧЕТ</t>
  </si>
  <si>
    <t>  О НАЛОГОВОЙ БАЗЕ И СТРУКТУРЕ НАЧИСЛЕНИЙ ПО НАЛОГУ, УПЛАЧИВАЕМОМУ</t>
  </si>
  <si>
    <t>       В СВЯЗИ С ПРИМЕНЕНИЕМ УПРОЩЕННОЙ СИСТЕМЫ НАЛОГООБЛОЖЕНИЯ  </t>
  </si>
  <si>
    <t>                                                   по итогам 2016 года</t>
  </si>
  <si>
    <t>                                                                               Форма № 5-УСН</t>
  </si>
  <si>
    <t>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</si>
  <si>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от 30.11.2016   № ММВ-7-1/647@</t>
  </si>
  <si>
    <t>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</si>
  <si>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</si>
  <si>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</si>
  <si>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Федеральной налоговой службы по Чувашской Республике</t>
  </si>
  <si>
    <t>Налоговый орган 2100</t>
  </si>
  <si>
    <t>Раздел I. Отчет о налоговой базе и структуре начислений по налогу,</t>
  </si>
  <si>
    <t>               уплачиваемому в связи с применением упрощенной системы налогообложения</t>
  </si>
  <si>
    <t>Наименование показателей</t>
  </si>
  <si>
    <t>Код строки</t>
  </si>
  <si>
    <t>Значения показателей</t>
  </si>
  <si>
    <t>Всего (гр.2+гр.3)</t>
  </si>
  <si>
    <t>в том числе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</si>
  <si>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</si>
  <si>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</si>
  <si>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</si>
  <si>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</si>
  <si>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</si>
  <si>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</si>
  <si>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</si>
  <si>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Сумма полученных доходов налогоплательщиками, выбравшими в качестве объекта налогообложения доходы, уменьшенные на величину расходов (тыс.руб.)</t>
  </si>
  <si>
    <t>1010</t>
  </si>
  <si>
    <t>Сумма расходов, понесенных налогоплательщиками, выбравшими в качестве объекта налогообложения доходы, уменьшенные на величину расходов (тыс.руб.)</t>
  </si>
  <si>
    <t>1020</t>
  </si>
  <si>
    <t>Сумма убытка, полученного в предыдущем (предыдущих) налоговом (налоговых) периоде (периодах), уменьшающая налоговую базу (тыс.руб.)</t>
  </si>
  <si>
    <t>1030</t>
  </si>
  <si>
    <t>Налоговая база (тыс.руб.)</t>
  </si>
  <si>
    <t>доходы</t>
  </si>
  <si>
    <t>1100</t>
  </si>
  <si>
    <t>доходы, уменьшенные на величину расходов</t>
  </si>
  <si>
    <t>1200</t>
  </si>
  <si>
    <t>В том числе, налоговая база, указанная налогоплательщиками, представившими декларацию с налоговой ставкой в размере 0 процентов (тыс.руб.)</t>
  </si>
  <si>
    <t>1210</t>
  </si>
  <si>
    <t>XXX</t>
  </si>
  <si>
    <t>1220</t>
  </si>
  <si>
    <t>Сумма исчисленного за налоговый период налога (тыс.руб.), всего (стр.1400+стр.1500):</t>
  </si>
  <si>
    <t>1300</t>
  </si>
  <si>
    <t>в том числе:</t>
  </si>
  <si>
    <t>налога с доходов</t>
  </si>
  <si>
    <t>1400</t>
  </si>
  <si>
    <t>налога с доходов, уменьшенных на величину расходов</t>
  </si>
  <si>
    <t>1500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</si>
  <si>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страхования, предусмотренных пунктом 3.1 статьи 346.21 Кодекса, уменьшающая сумму исчисленного налога (тыс.руб.)</t>
  </si>
  <si>
    <t>1510</t>
  </si>
  <si>
    <t>Сумма уплаченного торгового сбора, уменьшающая сумму исчисленного за налоговый (отчетный) период налога (авансового платежа по налогу) (тыс.руб.)</t>
  </si>
  <si>
    <t>1520</t>
  </si>
  <si>
    <t>Сумма налога, подлежащая уплате за налоговый период (тыс.руб.), всего (стр.1700+стр.1800):</t>
  </si>
  <si>
    <t>1600</t>
  </si>
  <si>
    <t>1700</t>
  </si>
  <si>
    <t>1800</t>
  </si>
  <si>
    <t>Сумма минимального налога, подлежащая уплате за налоговый период (тыс.руб.)</t>
  </si>
  <si>
    <t>1900</t>
  </si>
  <si>
    <t>Количество налогоплательщиков, представивших налоговые декларации по налогу, уплачиваемому в связи с применением упрощенной системы налогообложения (ед./чел.), всего: (стр.2100+стр.2200):</t>
  </si>
  <si>
    <t>2000</t>
  </si>
  <si>
    <t>по объекту налогообложения - доходы</t>
  </si>
  <si>
    <t>2100</t>
  </si>
  <si>
    <t>по объекту налогообложения - доходы, уменьшенные на величину расходов</t>
  </si>
  <si>
    <t>2200</t>
  </si>
  <si>
    <t>Справочно:</t>
  </si>
  <si>
    <t>Количество налогоплательщиков, представивших нулевую отчетность (ед./чел.), всего (стр.2400+стр.2500):</t>
  </si>
  <si>
    <t>2300</t>
  </si>
  <si>
    <t>2400</t>
  </si>
  <si>
    <t>2500</t>
  </si>
  <si>
    <t>Количество налогоплательщиков, применяющих налоговую ставку в размере 0 процентов (ед./чел.), всего (стр.2520+стр.2530):</t>
  </si>
  <si>
    <t>2510</t>
  </si>
  <si>
    <t>2520</t>
  </si>
  <si>
    <t>2530</t>
  </si>
  <si>
    <t>Контрольная сумма</t>
  </si>
  <si>
    <t>2600</t>
  </si>
  <si>
    <t>ЮЛ</t>
  </si>
  <si>
    <t>ИП</t>
  </si>
  <si>
    <t>2016 год</t>
  </si>
  <si>
    <t>2015 год</t>
  </si>
  <si>
    <t>Отклонения</t>
  </si>
  <si>
    <t>Темп роста, %</t>
  </si>
  <si>
    <t>7</t>
  </si>
  <si>
    <t>8</t>
  </si>
  <si>
    <t>9</t>
  </si>
  <si>
    <t>10</t>
  </si>
  <si>
    <t>11</t>
  </si>
  <si>
    <t>12</t>
  </si>
  <si>
    <t>4</t>
  </si>
  <si>
    <t>5</t>
  </si>
  <si>
    <t>6</t>
  </si>
  <si>
    <t>строка добавлена в 2016 году</t>
  </si>
  <si>
    <t>КС расчетно по графам</t>
  </si>
  <si>
    <t>Отклоне-ние по графам</t>
  </si>
  <si>
    <t>КС расчетно по строкам</t>
  </si>
  <si>
    <t>Отклонение по строкам</t>
  </si>
  <si>
    <t>всего</t>
  </si>
  <si>
    <t>2016 год_КС_</t>
  </si>
  <si>
    <t>ХХХ</t>
  </si>
  <si>
    <t>налог_расчетно</t>
  </si>
  <si>
    <t>ставка 6%_расчетно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</si>
</sst>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6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wrapText="1" indent="2"/>
    </xf>
    <xf numFmtId="0" fontId="1" fillId="0" borderId="10" xfId="0" applyFont="1" applyBorder="1" applyAlignment="1">
      <alignment horizontal="left" wrapText="1" indent="4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3" fontId="1" fillId="0" borderId="11" xfId="0" applyNumberFormat="1" applyFont="1" applyBorder="1" applyAlignment="1">
      <alignment horizontal="right" wrapText="1"/>
    </xf>
    <xf numFmtId="3" fontId="23" fillId="0" borderId="11" xfId="0" applyNumberFormat="1" applyFont="1" applyBorder="1" applyAlignment="1">
      <alignment/>
    </xf>
    <xf numFmtId="168" fontId="23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168" fontId="23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left" wrapText="1" indent="2"/>
    </xf>
    <xf numFmtId="49" fontId="2" fillId="0" borderId="12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left" wrapText="1" indent="4"/>
    </xf>
    <xf numFmtId="0" fontId="1" fillId="0" borderId="14" xfId="0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3" fontId="1" fillId="0" borderId="15" xfId="0" applyNumberFormat="1" applyFont="1" applyBorder="1" applyAlignment="1">
      <alignment horizontal="right" wrapText="1"/>
    </xf>
    <xf numFmtId="3" fontId="23" fillId="0" borderId="15" xfId="0" applyNumberFormat="1" applyFont="1" applyBorder="1" applyAlignment="1">
      <alignment/>
    </xf>
    <xf numFmtId="168" fontId="23" fillId="0" borderId="15" xfId="0" applyNumberFormat="1" applyFont="1" applyBorder="1" applyAlignment="1">
      <alignment/>
    </xf>
    <xf numFmtId="168" fontId="23" fillId="0" borderId="16" xfId="0" applyNumberFormat="1" applyFont="1" applyBorder="1" applyAlignment="1">
      <alignment/>
    </xf>
    <xf numFmtId="3" fontId="23" fillId="13" borderId="11" xfId="0" applyNumberFormat="1" applyFont="1" applyFill="1" applyBorder="1" applyAlignment="1">
      <alignment/>
    </xf>
    <xf numFmtId="168" fontId="23" fillId="13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3" fontId="23" fillId="0" borderId="11" xfId="0" applyNumberFormat="1" applyFont="1" applyFill="1" applyBorder="1" applyAlignment="1">
      <alignment/>
    </xf>
    <xf numFmtId="0" fontId="23" fillId="0" borderId="11" xfId="0" applyFont="1" applyBorder="1" applyAlignment="1">
      <alignment/>
    </xf>
    <xf numFmtId="0" fontId="0" fillId="0" borderId="11" xfId="0" applyBorder="1" applyAlignment="1">
      <alignment/>
    </xf>
    <xf numFmtId="49" fontId="1" fillId="13" borderId="11" xfId="0" applyNumberFormat="1" applyFont="1" applyFill="1" applyBorder="1" applyAlignment="1">
      <alignment horizontal="left" wrapText="1"/>
    </xf>
    <xf numFmtId="4" fontId="23" fillId="0" borderId="11" xfId="0" applyNumberFormat="1" applyFont="1" applyBorder="1" applyAlignment="1">
      <alignment/>
    </xf>
    <xf numFmtId="0" fontId="22" fillId="13" borderId="11" xfId="0" applyFont="1" applyFill="1" applyBorder="1" applyAlignment="1">
      <alignment/>
    </xf>
    <xf numFmtId="0" fontId="22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0" fillId="0" borderId="12" xfId="0" applyBorder="1" applyAlignment="1">
      <alignment/>
    </xf>
    <xf numFmtId="3" fontId="23" fillId="13" borderId="12" xfId="0" applyNumberFormat="1" applyFont="1" applyFill="1" applyBorder="1" applyAlignment="1">
      <alignment/>
    </xf>
    <xf numFmtId="49" fontId="1" fillId="13" borderId="15" xfId="0" applyNumberFormat="1" applyFont="1" applyFill="1" applyBorder="1" applyAlignment="1">
      <alignment horizontal="left" wrapText="1"/>
    </xf>
    <xf numFmtId="3" fontId="23" fillId="13" borderId="15" xfId="0" applyNumberFormat="1" applyFont="1" applyFill="1" applyBorder="1" applyAlignment="1">
      <alignment/>
    </xf>
    <xf numFmtId="3" fontId="23" fillId="13" borderId="16" xfId="0" applyNumberFormat="1" applyFont="1" applyFill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11" borderId="24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BreakPreview" zoomScaleSheetLayoutView="100" zoomScalePageLayoutView="0" workbookViewId="0" topLeftCell="A52">
      <selection activeCell="J69" sqref="J69"/>
    </sheetView>
  </sheetViews>
  <sheetFormatPr defaultColWidth="9.140625" defaultRowHeight="15"/>
  <cols>
    <col min="1" max="1" width="52.421875" style="0" customWidth="1"/>
    <col min="2" max="2" width="7.28125" style="0" customWidth="1"/>
    <col min="3" max="3" width="11.57421875" style="0" customWidth="1"/>
    <col min="4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/>
    </row>
    <row r="18" ht="15">
      <c r="A18" s="1" t="s">
        <v>12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13</v>
      </c>
    </row>
    <row r="22" s="2" customFormat="1" ht="15">
      <c r="A22" s="3" t="s">
        <v>14</v>
      </c>
    </row>
    <row r="23" spans="1:5" s="4" customFormat="1" ht="15" customHeight="1">
      <c r="A23" s="59" t="s">
        <v>15</v>
      </c>
      <c r="B23" s="59" t="s">
        <v>16</v>
      </c>
      <c r="C23" s="62" t="s">
        <v>17</v>
      </c>
      <c r="D23" s="63"/>
      <c r="E23" s="64"/>
    </row>
    <row r="24" spans="1:5" s="4" customFormat="1" ht="15">
      <c r="A24" s="60"/>
      <c r="B24" s="60"/>
      <c r="C24" s="59" t="s">
        <v>18</v>
      </c>
      <c r="D24" s="62" t="s">
        <v>19</v>
      </c>
      <c r="E24" s="64"/>
    </row>
    <row r="25" spans="1:5" s="4" customFormat="1" ht="51">
      <c r="A25" s="61"/>
      <c r="B25" s="61"/>
      <c r="C25" s="61"/>
      <c r="D25" s="5" t="s">
        <v>20</v>
      </c>
      <c r="E25" s="5" t="s">
        <v>21</v>
      </c>
    </row>
    <row r="26" spans="1:5" ht="15">
      <c r="A26" s="6" t="s">
        <v>22</v>
      </c>
      <c r="B26" s="7" t="s">
        <v>23</v>
      </c>
      <c r="C26" s="7" t="s">
        <v>24</v>
      </c>
      <c r="D26" s="7" t="s">
        <v>25</v>
      </c>
      <c r="E26" s="7" t="s">
        <v>26</v>
      </c>
    </row>
    <row r="27" spans="1:5" ht="39">
      <c r="A27" s="6" t="s">
        <v>27</v>
      </c>
      <c r="B27" s="7" t="s">
        <v>28</v>
      </c>
      <c r="C27" s="8">
        <v>47995889</v>
      </c>
      <c r="D27" s="8">
        <v>36226811</v>
      </c>
      <c r="E27" s="8">
        <v>11769078</v>
      </c>
    </row>
    <row r="28" spans="1:5" ht="39">
      <c r="A28" s="6" t="s">
        <v>29</v>
      </c>
      <c r="B28" s="7" t="s">
        <v>30</v>
      </c>
      <c r="C28" s="8">
        <v>44394737</v>
      </c>
      <c r="D28" s="8">
        <v>33721439</v>
      </c>
      <c r="E28" s="8">
        <v>10673298</v>
      </c>
    </row>
    <row r="29" spans="1:5" ht="39">
      <c r="A29" s="6" t="s">
        <v>31</v>
      </c>
      <c r="B29" s="7" t="s">
        <v>32</v>
      </c>
      <c r="C29" s="8">
        <v>350973</v>
      </c>
      <c r="D29" s="8">
        <v>295835</v>
      </c>
      <c r="E29" s="8">
        <v>55138</v>
      </c>
    </row>
    <row r="30" spans="1:5" ht="15">
      <c r="A30" s="6" t="s">
        <v>33</v>
      </c>
      <c r="B30" s="7"/>
      <c r="C30" s="7"/>
      <c r="D30" s="7"/>
      <c r="E30" s="7"/>
    </row>
    <row r="31" spans="1:5" ht="15">
      <c r="A31" s="9" t="s">
        <v>34</v>
      </c>
      <c r="B31" s="7" t="s">
        <v>35</v>
      </c>
      <c r="C31" s="8">
        <v>26348122</v>
      </c>
      <c r="D31" s="8">
        <v>13835274</v>
      </c>
      <c r="E31" s="8">
        <v>12512848</v>
      </c>
    </row>
    <row r="32" spans="1:5" ht="15">
      <c r="A32" s="9" t="s">
        <v>36</v>
      </c>
      <c r="B32" s="7" t="s">
        <v>37</v>
      </c>
      <c r="C32" s="8">
        <v>4138099</v>
      </c>
      <c r="D32" s="8">
        <v>2989535</v>
      </c>
      <c r="E32" s="8">
        <v>1148564</v>
      </c>
    </row>
    <row r="33" spans="1:5" ht="39">
      <c r="A33" s="6" t="s">
        <v>38</v>
      </c>
      <c r="B33" s="7"/>
      <c r="C33" s="7"/>
      <c r="D33" s="7"/>
      <c r="E33" s="7"/>
    </row>
    <row r="34" spans="1:5" ht="15">
      <c r="A34" s="9" t="s">
        <v>34</v>
      </c>
      <c r="B34" s="7" t="s">
        <v>39</v>
      </c>
      <c r="C34" s="8">
        <v>6837</v>
      </c>
      <c r="D34" s="7" t="s">
        <v>40</v>
      </c>
      <c r="E34" s="8">
        <v>6837</v>
      </c>
    </row>
    <row r="35" spans="1:5" ht="15">
      <c r="A35" s="9" t="s">
        <v>36</v>
      </c>
      <c r="B35" s="7" t="s">
        <v>41</v>
      </c>
      <c r="C35" s="8">
        <v>2070</v>
      </c>
      <c r="D35" s="7" t="s">
        <v>40</v>
      </c>
      <c r="E35" s="8">
        <v>2070</v>
      </c>
    </row>
    <row r="36" spans="1:5" ht="26.25">
      <c r="A36" s="6" t="s">
        <v>42</v>
      </c>
      <c r="B36" s="7" t="s">
        <v>43</v>
      </c>
      <c r="C36" s="8">
        <v>2142217</v>
      </c>
      <c r="D36" s="8">
        <v>1237306</v>
      </c>
      <c r="E36" s="8">
        <v>904911</v>
      </c>
    </row>
    <row r="37" spans="1:5" ht="15">
      <c r="A37" s="6" t="s">
        <v>44</v>
      </c>
      <c r="B37" s="7"/>
      <c r="C37" s="7"/>
      <c r="D37" s="7"/>
      <c r="E37" s="7"/>
    </row>
    <row r="38" spans="1:5" ht="15">
      <c r="A38" s="9" t="s">
        <v>45</v>
      </c>
      <c r="B38" s="7" t="s">
        <v>46</v>
      </c>
      <c r="C38" s="8">
        <v>1580471</v>
      </c>
      <c r="D38" s="8">
        <v>830115</v>
      </c>
      <c r="E38" s="8">
        <v>750356</v>
      </c>
    </row>
    <row r="39" spans="1:5" ht="26.25">
      <c r="A39" s="9" t="s">
        <v>47</v>
      </c>
      <c r="B39" s="7" t="s">
        <v>48</v>
      </c>
      <c r="C39" s="8">
        <v>561746</v>
      </c>
      <c r="D39" s="8">
        <v>407191</v>
      </c>
      <c r="E39" s="8">
        <v>154555</v>
      </c>
    </row>
    <row r="40" spans="1:5" ht="77.25">
      <c r="A40" s="6" t="s">
        <v>49</v>
      </c>
      <c r="B40" s="7" t="s">
        <v>50</v>
      </c>
      <c r="C40" s="8">
        <v>557680</v>
      </c>
      <c r="D40" s="8">
        <v>336035</v>
      </c>
      <c r="E40" s="8">
        <v>221645</v>
      </c>
    </row>
    <row r="41" spans="1:5" ht="39">
      <c r="A41" s="6" t="s">
        <v>51</v>
      </c>
      <c r="B41" s="7" t="s">
        <v>52</v>
      </c>
      <c r="C41" s="8">
        <v>0</v>
      </c>
      <c r="D41" s="8">
        <v>0</v>
      </c>
      <c r="E41" s="8">
        <v>0</v>
      </c>
    </row>
    <row r="42" spans="1:5" ht="26.25">
      <c r="A42" s="6" t="s">
        <v>53</v>
      </c>
      <c r="B42" s="7" t="s">
        <v>54</v>
      </c>
      <c r="C42" s="8">
        <v>1503903</v>
      </c>
      <c r="D42" s="8">
        <v>840035</v>
      </c>
      <c r="E42" s="8">
        <v>663868</v>
      </c>
    </row>
    <row r="43" spans="1:5" ht="15">
      <c r="A43" s="6" t="s">
        <v>44</v>
      </c>
      <c r="B43" s="7"/>
      <c r="C43" s="7"/>
      <c r="D43" s="7"/>
      <c r="E43" s="7"/>
    </row>
    <row r="44" spans="1:5" ht="15">
      <c r="A44" s="9" t="s">
        <v>45</v>
      </c>
      <c r="B44" s="7" t="s">
        <v>55</v>
      </c>
      <c r="C44" s="8">
        <v>1022791</v>
      </c>
      <c r="D44" s="8">
        <v>494078</v>
      </c>
      <c r="E44" s="8">
        <v>528713</v>
      </c>
    </row>
    <row r="45" spans="1:5" ht="26.25">
      <c r="A45" s="9" t="s">
        <v>47</v>
      </c>
      <c r="B45" s="7" t="s">
        <v>56</v>
      </c>
      <c r="C45" s="8">
        <v>481112</v>
      </c>
      <c r="D45" s="8">
        <v>345957</v>
      </c>
      <c r="E45" s="8">
        <v>135155</v>
      </c>
    </row>
    <row r="46" spans="1:5" ht="26.25">
      <c r="A46" s="6" t="s">
        <v>57</v>
      </c>
      <c r="B46" s="7" t="s">
        <v>58</v>
      </c>
      <c r="C46" s="8">
        <v>204787</v>
      </c>
      <c r="D46" s="8">
        <v>166210</v>
      </c>
      <c r="E46" s="8">
        <v>38577</v>
      </c>
    </row>
    <row r="47" spans="1:5" ht="51.75">
      <c r="A47" s="6" t="s">
        <v>59</v>
      </c>
      <c r="B47" s="7" t="s">
        <v>60</v>
      </c>
      <c r="C47" s="8">
        <v>25910</v>
      </c>
      <c r="D47" s="8">
        <v>10756</v>
      </c>
      <c r="E47" s="8">
        <v>15154</v>
      </c>
    </row>
    <row r="48" spans="1:5" ht="15">
      <c r="A48" s="6" t="s">
        <v>44</v>
      </c>
      <c r="B48" s="7"/>
      <c r="C48" s="7"/>
      <c r="D48" s="7"/>
      <c r="E48" s="7"/>
    </row>
    <row r="49" spans="1:5" ht="15">
      <c r="A49" s="9" t="s">
        <v>61</v>
      </c>
      <c r="B49" s="7" t="s">
        <v>62</v>
      </c>
      <c r="C49" s="8">
        <v>17113</v>
      </c>
      <c r="D49" s="8">
        <v>4781</v>
      </c>
      <c r="E49" s="8">
        <v>12332</v>
      </c>
    </row>
    <row r="50" spans="1:5" ht="26.25">
      <c r="A50" s="9" t="s">
        <v>63</v>
      </c>
      <c r="B50" s="7" t="s">
        <v>64</v>
      </c>
      <c r="C50" s="8">
        <v>8797</v>
      </c>
      <c r="D50" s="8">
        <v>5975</v>
      </c>
      <c r="E50" s="8">
        <v>2822</v>
      </c>
    </row>
    <row r="51" spans="1:5" ht="15">
      <c r="A51" s="6" t="s">
        <v>65</v>
      </c>
      <c r="B51" s="7"/>
      <c r="C51" s="7"/>
      <c r="D51" s="7"/>
      <c r="E51" s="7"/>
    </row>
    <row r="52" spans="1:5" ht="39">
      <c r="A52" s="9" t="s">
        <v>66</v>
      </c>
      <c r="B52" s="7" t="s">
        <v>67</v>
      </c>
      <c r="C52" s="8">
        <v>8464</v>
      </c>
      <c r="D52" s="8">
        <v>4028</v>
      </c>
      <c r="E52" s="8">
        <v>4436</v>
      </c>
    </row>
    <row r="53" spans="1:5" ht="15">
      <c r="A53" s="9" t="s">
        <v>44</v>
      </c>
      <c r="B53" s="7"/>
      <c r="C53" s="7"/>
      <c r="D53" s="7"/>
      <c r="E53" s="7"/>
    </row>
    <row r="54" spans="1:5" ht="15">
      <c r="A54" s="10" t="s">
        <v>61</v>
      </c>
      <c r="B54" s="7" t="s">
        <v>68</v>
      </c>
      <c r="C54" s="8">
        <v>5539</v>
      </c>
      <c r="D54" s="8">
        <v>2084</v>
      </c>
      <c r="E54" s="8">
        <v>3455</v>
      </c>
    </row>
    <row r="55" spans="1:5" ht="26.25">
      <c r="A55" s="10" t="s">
        <v>63</v>
      </c>
      <c r="B55" s="7" t="s">
        <v>69</v>
      </c>
      <c r="C55" s="8">
        <v>2925</v>
      </c>
      <c r="D55" s="8">
        <v>1944</v>
      </c>
      <c r="E55" s="8">
        <v>981</v>
      </c>
    </row>
    <row r="56" spans="1:5" ht="39">
      <c r="A56" s="9" t="s">
        <v>70</v>
      </c>
      <c r="B56" s="7" t="s">
        <v>71</v>
      </c>
      <c r="C56" s="8">
        <v>4</v>
      </c>
      <c r="D56" s="7" t="s">
        <v>40</v>
      </c>
      <c r="E56" s="8">
        <v>4</v>
      </c>
    </row>
    <row r="57" spans="1:5" ht="15">
      <c r="A57" s="9" t="s">
        <v>44</v>
      </c>
      <c r="B57" s="7"/>
      <c r="C57" s="7"/>
      <c r="D57" s="7"/>
      <c r="E57" s="7"/>
    </row>
    <row r="58" spans="1:5" ht="15">
      <c r="A58" s="10" t="s">
        <v>61</v>
      </c>
      <c r="B58" s="7" t="s">
        <v>72</v>
      </c>
      <c r="C58" s="8">
        <v>3</v>
      </c>
      <c r="D58" s="7" t="s">
        <v>40</v>
      </c>
      <c r="E58" s="8">
        <v>3</v>
      </c>
    </row>
    <row r="59" spans="1:5" ht="26.25">
      <c r="A59" s="10" t="s">
        <v>63</v>
      </c>
      <c r="B59" s="7" t="s">
        <v>73</v>
      </c>
      <c r="C59" s="8">
        <v>1</v>
      </c>
      <c r="D59" s="7" t="s">
        <v>40</v>
      </c>
      <c r="E59" s="8">
        <v>1</v>
      </c>
    </row>
    <row r="60" spans="1:5" ht="15">
      <c r="A60" s="6" t="s">
        <v>74</v>
      </c>
      <c r="B60" s="7" t="s">
        <v>75</v>
      </c>
      <c r="C60" s="8">
        <v>131360190</v>
      </c>
      <c r="D60" s="8">
        <v>91755389</v>
      </c>
      <c r="E60" s="8">
        <v>39604801</v>
      </c>
    </row>
    <row r="61" s="2" customFormat="1" ht="15">
      <c r="A61" s="3"/>
    </row>
  </sheetData>
  <sheetProtection/>
  <mergeCells count="5">
    <mergeCell ref="A23:A25"/>
    <mergeCell ref="B23:B25"/>
    <mergeCell ref="C23:E23"/>
    <mergeCell ref="C24:C25"/>
    <mergeCell ref="D24:E24"/>
  </mergeCells>
  <printOptions/>
  <pageMargins left="0.5511811023622047" right="0.15748031496062992" top="0.1968503937007874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SheetLayoutView="100" zoomScalePageLayoutView="0" workbookViewId="0" topLeftCell="A7">
      <pane xSplit="2" ySplit="8" topLeftCell="C15" activePane="bottomRight" state="frozen"/>
      <selection pane="topLeft" activeCell="A7" sqref="A7"/>
      <selection pane="topRight" activeCell="C7" sqref="C7"/>
      <selection pane="bottomLeft" activeCell="A15" sqref="A15"/>
      <selection pane="bottomRight" activeCell="I10" sqref="I10:N10"/>
    </sheetView>
  </sheetViews>
  <sheetFormatPr defaultColWidth="9.140625" defaultRowHeight="15"/>
  <cols>
    <col min="1" max="1" width="52.421875" style="0" customWidth="1"/>
    <col min="2" max="2" width="7.28125" style="0" customWidth="1"/>
    <col min="3" max="3" width="11.57421875" style="0" customWidth="1"/>
    <col min="4" max="5" width="10.421875" style="0" customWidth="1"/>
    <col min="6" max="6" width="11.57421875" style="14" customWidth="1"/>
    <col min="7" max="18" width="10.421875" style="14" customWidth="1"/>
    <col min="19" max="246" width="10.421875" style="0" customWidth="1"/>
  </cols>
  <sheetData>
    <row r="1" spans="1:18" s="12" customFormat="1" ht="15">
      <c r="A1" s="11" t="s">
        <v>1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12" customFormat="1" ht="15">
      <c r="A2" s="11" t="s">
        <v>2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12" customFormat="1" ht="15">
      <c r="A3" s="11" t="s">
        <v>3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s="12" customFormat="1" ht="15">
      <c r="A4" s="11" t="s">
        <v>4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ht="15">
      <c r="A5" s="1"/>
    </row>
    <row r="6" spans="1:3" ht="15">
      <c r="A6" s="11" t="s">
        <v>11</v>
      </c>
      <c r="B6" s="12"/>
      <c r="C6" s="12"/>
    </row>
    <row r="7" spans="1:18" s="2" customFormat="1" ht="15">
      <c r="A7" s="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2" customFormat="1" ht="15">
      <c r="A8" s="3" t="s">
        <v>13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2" customFormat="1" ht="15.75" thickBot="1">
      <c r="A9" s="3" t="s">
        <v>14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4" customFormat="1" ht="15" customHeight="1">
      <c r="A10" s="65" t="s">
        <v>15</v>
      </c>
      <c r="B10" s="67" t="s">
        <v>16</v>
      </c>
      <c r="C10" s="69" t="s">
        <v>78</v>
      </c>
      <c r="D10" s="69"/>
      <c r="E10" s="69"/>
      <c r="F10" s="71" t="s">
        <v>79</v>
      </c>
      <c r="G10" s="71"/>
      <c r="H10" s="71"/>
      <c r="I10" s="73" t="s">
        <v>80</v>
      </c>
      <c r="J10" s="73"/>
      <c r="K10" s="73"/>
      <c r="L10" s="73" t="s">
        <v>81</v>
      </c>
      <c r="M10" s="73"/>
      <c r="N10" s="74"/>
      <c r="O10" s="16"/>
      <c r="P10" s="16"/>
      <c r="Q10" s="16"/>
      <c r="R10" s="16"/>
    </row>
    <row r="11" spans="1:18" s="4" customFormat="1" ht="15">
      <c r="A11" s="66"/>
      <c r="B11" s="68"/>
      <c r="C11" s="70" t="s">
        <v>18</v>
      </c>
      <c r="D11" s="68" t="s">
        <v>19</v>
      </c>
      <c r="E11" s="68"/>
      <c r="F11" s="70" t="s">
        <v>18</v>
      </c>
      <c r="G11" s="68" t="s">
        <v>19</v>
      </c>
      <c r="H11" s="68"/>
      <c r="I11" s="75" t="s">
        <v>18</v>
      </c>
      <c r="J11" s="76" t="s">
        <v>19</v>
      </c>
      <c r="K11" s="76"/>
      <c r="L11" s="75" t="s">
        <v>18</v>
      </c>
      <c r="M11" s="76" t="s">
        <v>19</v>
      </c>
      <c r="N11" s="77"/>
      <c r="O11" s="16"/>
      <c r="P11" s="16"/>
      <c r="Q11" s="16"/>
      <c r="R11" s="16"/>
    </row>
    <row r="12" spans="1:18" s="4" customFormat="1" ht="15">
      <c r="A12" s="66"/>
      <c r="B12" s="68"/>
      <c r="C12" s="70"/>
      <c r="D12" s="21" t="s">
        <v>76</v>
      </c>
      <c r="E12" s="21" t="s">
        <v>77</v>
      </c>
      <c r="F12" s="70"/>
      <c r="G12" s="21" t="s">
        <v>76</v>
      </c>
      <c r="H12" s="21" t="s">
        <v>77</v>
      </c>
      <c r="I12" s="75"/>
      <c r="J12" s="17" t="s">
        <v>76</v>
      </c>
      <c r="K12" s="17" t="s">
        <v>77</v>
      </c>
      <c r="L12" s="75"/>
      <c r="M12" s="17" t="s">
        <v>76</v>
      </c>
      <c r="N12" s="18" t="s">
        <v>77</v>
      </c>
      <c r="O12" s="16"/>
      <c r="P12" s="16"/>
      <c r="Q12" s="16"/>
      <c r="R12" s="16"/>
    </row>
    <row r="13" spans="1:18" s="20" customFormat="1" ht="11.25">
      <c r="A13" s="28" t="s">
        <v>22</v>
      </c>
      <c r="B13" s="22" t="s">
        <v>23</v>
      </c>
      <c r="C13" s="22" t="s">
        <v>24</v>
      </c>
      <c r="D13" s="22" t="s">
        <v>25</v>
      </c>
      <c r="E13" s="22" t="s">
        <v>26</v>
      </c>
      <c r="F13" s="22" t="s">
        <v>88</v>
      </c>
      <c r="G13" s="22" t="s">
        <v>89</v>
      </c>
      <c r="H13" s="22" t="s">
        <v>90</v>
      </c>
      <c r="I13" s="22" t="s">
        <v>82</v>
      </c>
      <c r="J13" s="22" t="s">
        <v>83</v>
      </c>
      <c r="K13" s="22" t="s">
        <v>84</v>
      </c>
      <c r="L13" s="22" t="s">
        <v>85</v>
      </c>
      <c r="M13" s="22" t="s">
        <v>86</v>
      </c>
      <c r="N13" s="29" t="s">
        <v>87</v>
      </c>
      <c r="O13" s="19"/>
      <c r="P13" s="19"/>
      <c r="Q13" s="19"/>
      <c r="R13" s="19"/>
    </row>
    <row r="14" spans="1:14" ht="39">
      <c r="A14" s="30" t="s">
        <v>27</v>
      </c>
      <c r="B14" s="23" t="s">
        <v>28</v>
      </c>
      <c r="C14" s="24">
        <v>47995889</v>
      </c>
      <c r="D14" s="24">
        <v>36226811</v>
      </c>
      <c r="E14" s="24">
        <v>11769078</v>
      </c>
      <c r="F14" s="24">
        <v>43159166</v>
      </c>
      <c r="G14" s="24">
        <v>32931213</v>
      </c>
      <c r="H14" s="24">
        <v>10227953</v>
      </c>
      <c r="I14" s="25">
        <f>C14-F14</f>
        <v>4836723</v>
      </c>
      <c r="J14" s="25">
        <f>D14-G14</f>
        <v>3295598</v>
      </c>
      <c r="K14" s="25">
        <f>E14-H14</f>
        <v>1541125</v>
      </c>
      <c r="L14" s="26">
        <f>(C14/F14)*100</f>
        <v>111.20671099158868</v>
      </c>
      <c r="M14" s="26">
        <f>(D14/G14)*100</f>
        <v>110.00752082833998</v>
      </c>
      <c r="N14" s="31">
        <f>(E14/H14)*100</f>
        <v>115.067775536317</v>
      </c>
    </row>
    <row r="15" spans="1:14" ht="39">
      <c r="A15" s="30" t="s">
        <v>29</v>
      </c>
      <c r="B15" s="23" t="s">
        <v>30</v>
      </c>
      <c r="C15" s="24">
        <v>44394737</v>
      </c>
      <c r="D15" s="24">
        <v>33721439</v>
      </c>
      <c r="E15" s="24">
        <v>10673298</v>
      </c>
      <c r="F15" s="24">
        <v>39729620</v>
      </c>
      <c r="G15" s="24">
        <v>30494664</v>
      </c>
      <c r="H15" s="24">
        <v>9234956</v>
      </c>
      <c r="I15" s="25">
        <f aca="true" t="shared" si="0" ref="I15:I47">C15-F15</f>
        <v>4665117</v>
      </c>
      <c r="J15" s="25">
        <f aca="true" t="shared" si="1" ref="J15:J47">D15-G15</f>
        <v>3226775</v>
      </c>
      <c r="K15" s="25">
        <f aca="true" t="shared" si="2" ref="K15:K47">E15-H15</f>
        <v>1438342</v>
      </c>
      <c r="L15" s="26">
        <f aca="true" t="shared" si="3" ref="L15:L47">(C15/F15)*100</f>
        <v>111.74216365522751</v>
      </c>
      <c r="M15" s="26">
        <f aca="true" t="shared" si="4" ref="M15:M47">(D15/G15)*100</f>
        <v>110.58144139577992</v>
      </c>
      <c r="N15" s="31">
        <f aca="true" t="shared" si="5" ref="N15:N47">(E15/H15)*100</f>
        <v>115.57497404427266</v>
      </c>
    </row>
    <row r="16" spans="1:14" ht="39">
      <c r="A16" s="30" t="s">
        <v>31</v>
      </c>
      <c r="B16" s="23" t="s">
        <v>32</v>
      </c>
      <c r="C16" s="24">
        <v>350973</v>
      </c>
      <c r="D16" s="24">
        <v>295835</v>
      </c>
      <c r="E16" s="24">
        <v>55138</v>
      </c>
      <c r="F16" s="24">
        <v>336022</v>
      </c>
      <c r="G16" s="24">
        <v>303075</v>
      </c>
      <c r="H16" s="24">
        <v>32947</v>
      </c>
      <c r="I16" s="25">
        <f t="shared" si="0"/>
        <v>14951</v>
      </c>
      <c r="J16" s="41">
        <f t="shared" si="1"/>
        <v>-7240</v>
      </c>
      <c r="K16" s="25">
        <f t="shared" si="2"/>
        <v>22191</v>
      </c>
      <c r="L16" s="26">
        <f t="shared" si="3"/>
        <v>104.44941105046692</v>
      </c>
      <c r="M16" s="42">
        <f t="shared" si="4"/>
        <v>97.61115235502763</v>
      </c>
      <c r="N16" s="31">
        <f t="shared" si="5"/>
        <v>167.35362855495188</v>
      </c>
    </row>
    <row r="17" spans="1:14" ht="15">
      <c r="A17" s="30" t="s">
        <v>33</v>
      </c>
      <c r="B17" s="23"/>
      <c r="C17" s="23"/>
      <c r="D17" s="23"/>
      <c r="E17" s="23"/>
      <c r="F17" s="23"/>
      <c r="G17" s="23"/>
      <c r="H17" s="23"/>
      <c r="I17" s="25"/>
      <c r="J17" s="25"/>
      <c r="K17" s="25"/>
      <c r="L17" s="26"/>
      <c r="M17" s="26"/>
      <c r="N17" s="31"/>
    </row>
    <row r="18" spans="1:14" ht="15">
      <c r="A18" s="32" t="s">
        <v>34</v>
      </c>
      <c r="B18" s="23" t="s">
        <v>35</v>
      </c>
      <c r="C18" s="24">
        <v>26348122</v>
      </c>
      <c r="D18" s="24">
        <v>13835274</v>
      </c>
      <c r="E18" s="24">
        <v>12512848</v>
      </c>
      <c r="F18" s="24">
        <v>24192990</v>
      </c>
      <c r="G18" s="24">
        <v>13948538</v>
      </c>
      <c r="H18" s="24">
        <v>10244452</v>
      </c>
      <c r="I18" s="25">
        <f t="shared" si="0"/>
        <v>2155132</v>
      </c>
      <c r="J18" s="41">
        <f t="shared" si="1"/>
        <v>-113264</v>
      </c>
      <c r="K18" s="25">
        <f t="shared" si="2"/>
        <v>2268396</v>
      </c>
      <c r="L18" s="26">
        <f t="shared" si="3"/>
        <v>108.90808453192433</v>
      </c>
      <c r="M18" s="42">
        <f t="shared" si="4"/>
        <v>99.18798658325339</v>
      </c>
      <c r="N18" s="31">
        <f t="shared" si="5"/>
        <v>122.14267781234173</v>
      </c>
    </row>
    <row r="19" spans="1:14" ht="15">
      <c r="A19" s="32" t="s">
        <v>36</v>
      </c>
      <c r="B19" s="23" t="s">
        <v>37</v>
      </c>
      <c r="C19" s="24">
        <v>4138099</v>
      </c>
      <c r="D19" s="24">
        <v>2989535</v>
      </c>
      <c r="E19" s="24">
        <v>1148564</v>
      </c>
      <c r="F19" s="24">
        <v>3930239</v>
      </c>
      <c r="G19" s="24">
        <v>2863791</v>
      </c>
      <c r="H19" s="24">
        <v>1066448</v>
      </c>
      <c r="I19" s="25">
        <f t="shared" si="0"/>
        <v>207860</v>
      </c>
      <c r="J19" s="25">
        <f t="shared" si="1"/>
        <v>125744</v>
      </c>
      <c r="K19" s="25">
        <f t="shared" si="2"/>
        <v>82116</v>
      </c>
      <c r="L19" s="26">
        <f t="shared" si="3"/>
        <v>105.28873689360876</v>
      </c>
      <c r="M19" s="26">
        <f t="shared" si="4"/>
        <v>104.39082321300681</v>
      </c>
      <c r="N19" s="31">
        <f t="shared" si="5"/>
        <v>107.69995349046555</v>
      </c>
    </row>
    <row r="20" spans="1:14" ht="39">
      <c r="A20" s="30" t="s">
        <v>38</v>
      </c>
      <c r="B20" s="23"/>
      <c r="C20" s="23"/>
      <c r="D20" s="23"/>
      <c r="E20" s="23"/>
      <c r="F20" s="23"/>
      <c r="G20" s="23"/>
      <c r="H20" s="23"/>
      <c r="I20" s="25"/>
      <c r="J20" s="25"/>
      <c r="K20" s="25"/>
      <c r="L20" s="26"/>
      <c r="M20" s="26"/>
      <c r="N20" s="31"/>
    </row>
    <row r="21" spans="1:14" ht="15">
      <c r="A21" s="32" t="s">
        <v>34</v>
      </c>
      <c r="B21" s="23" t="s">
        <v>39</v>
      </c>
      <c r="C21" s="24">
        <v>6837</v>
      </c>
      <c r="D21" s="27" t="s">
        <v>40</v>
      </c>
      <c r="E21" s="24">
        <v>6837</v>
      </c>
      <c r="F21" s="24">
        <v>0</v>
      </c>
      <c r="G21" s="24">
        <v>0</v>
      </c>
      <c r="H21" s="24">
        <v>0</v>
      </c>
      <c r="I21" s="25">
        <f t="shared" si="0"/>
        <v>6837</v>
      </c>
      <c r="J21" s="27" t="s">
        <v>40</v>
      </c>
      <c r="K21" s="25">
        <f t="shared" si="2"/>
        <v>6837</v>
      </c>
      <c r="L21" s="27" t="s">
        <v>40</v>
      </c>
      <c r="M21" s="27" t="s">
        <v>40</v>
      </c>
      <c r="N21" s="33" t="s">
        <v>40</v>
      </c>
    </row>
    <row r="22" spans="1:14" ht="15">
      <c r="A22" s="32" t="s">
        <v>36</v>
      </c>
      <c r="B22" s="23" t="s">
        <v>41</v>
      </c>
      <c r="C22" s="24">
        <v>2070</v>
      </c>
      <c r="D22" s="27" t="s">
        <v>40</v>
      </c>
      <c r="E22" s="24">
        <v>2070</v>
      </c>
      <c r="F22" s="24">
        <v>0</v>
      </c>
      <c r="G22" s="24">
        <v>0</v>
      </c>
      <c r="H22" s="24">
        <v>0</v>
      </c>
      <c r="I22" s="25">
        <f t="shared" si="0"/>
        <v>2070</v>
      </c>
      <c r="J22" s="27" t="s">
        <v>40</v>
      </c>
      <c r="K22" s="25">
        <f t="shared" si="2"/>
        <v>2070</v>
      </c>
      <c r="L22" s="27" t="s">
        <v>40</v>
      </c>
      <c r="M22" s="27" t="s">
        <v>40</v>
      </c>
      <c r="N22" s="33" t="s">
        <v>40</v>
      </c>
    </row>
    <row r="23" spans="1:14" ht="26.25">
      <c r="A23" s="30" t="s">
        <v>42</v>
      </c>
      <c r="B23" s="23" t="s">
        <v>43</v>
      </c>
      <c r="C23" s="24">
        <v>2142217</v>
      </c>
      <c r="D23" s="24">
        <v>1237306</v>
      </c>
      <c r="E23" s="24">
        <v>904911</v>
      </c>
      <c r="F23" s="24">
        <v>1924301</v>
      </c>
      <c r="G23" s="24">
        <v>1181436</v>
      </c>
      <c r="H23" s="24">
        <v>742865</v>
      </c>
      <c r="I23" s="25">
        <f t="shared" si="0"/>
        <v>217916</v>
      </c>
      <c r="J23" s="25">
        <f t="shared" si="1"/>
        <v>55870</v>
      </c>
      <c r="K23" s="25">
        <f t="shared" si="2"/>
        <v>162046</v>
      </c>
      <c r="L23" s="26">
        <f t="shared" si="3"/>
        <v>111.32442377777696</v>
      </c>
      <c r="M23" s="26">
        <f t="shared" si="4"/>
        <v>104.72899082133947</v>
      </c>
      <c r="N23" s="31">
        <f t="shared" si="5"/>
        <v>121.81365389404534</v>
      </c>
    </row>
    <row r="24" spans="1:14" ht="15">
      <c r="A24" s="30" t="s">
        <v>44</v>
      </c>
      <c r="B24" s="23"/>
      <c r="C24" s="23"/>
      <c r="D24" s="23"/>
      <c r="E24" s="23"/>
      <c r="F24" s="23"/>
      <c r="G24" s="23"/>
      <c r="H24" s="23"/>
      <c r="I24" s="25"/>
      <c r="J24" s="25"/>
      <c r="K24" s="25"/>
      <c r="L24" s="26"/>
      <c r="M24" s="26"/>
      <c r="N24" s="31"/>
    </row>
    <row r="25" spans="1:14" ht="15">
      <c r="A25" s="32" t="s">
        <v>45</v>
      </c>
      <c r="B25" s="23" t="s">
        <v>46</v>
      </c>
      <c r="C25" s="24">
        <v>1580471</v>
      </c>
      <c r="D25" s="24">
        <v>830115</v>
      </c>
      <c r="E25" s="24">
        <v>750356</v>
      </c>
      <c r="F25" s="24">
        <v>1451579</v>
      </c>
      <c r="G25" s="24">
        <v>836912</v>
      </c>
      <c r="H25" s="24">
        <v>614667</v>
      </c>
      <c r="I25" s="25">
        <f t="shared" si="0"/>
        <v>128892</v>
      </c>
      <c r="J25" s="41">
        <f t="shared" si="1"/>
        <v>-6797</v>
      </c>
      <c r="K25" s="25">
        <f t="shared" si="2"/>
        <v>135689</v>
      </c>
      <c r="L25" s="26">
        <f t="shared" si="3"/>
        <v>108.87943405078192</v>
      </c>
      <c r="M25" s="42">
        <f t="shared" si="4"/>
        <v>99.18784770680789</v>
      </c>
      <c r="N25" s="31">
        <f t="shared" si="5"/>
        <v>122.07520494837041</v>
      </c>
    </row>
    <row r="26" spans="1:14" ht="26.25">
      <c r="A26" s="32" t="s">
        <v>47</v>
      </c>
      <c r="B26" s="23" t="s">
        <v>48</v>
      </c>
      <c r="C26" s="24">
        <v>561746</v>
      </c>
      <c r="D26" s="24">
        <v>407191</v>
      </c>
      <c r="E26" s="24">
        <v>154555</v>
      </c>
      <c r="F26" s="24">
        <v>472722</v>
      </c>
      <c r="G26" s="24">
        <v>344524</v>
      </c>
      <c r="H26" s="24">
        <v>128198</v>
      </c>
      <c r="I26" s="25">
        <f t="shared" si="0"/>
        <v>89024</v>
      </c>
      <c r="J26" s="25">
        <f t="shared" si="1"/>
        <v>62667</v>
      </c>
      <c r="K26" s="25">
        <f t="shared" si="2"/>
        <v>26357</v>
      </c>
      <c r="L26" s="26">
        <f t="shared" si="3"/>
        <v>118.83221005157365</v>
      </c>
      <c r="M26" s="26">
        <f t="shared" si="4"/>
        <v>118.1894439864857</v>
      </c>
      <c r="N26" s="31">
        <f t="shared" si="5"/>
        <v>120.55960311393315</v>
      </c>
    </row>
    <row r="27" spans="1:14" ht="77.25">
      <c r="A27" s="30" t="s">
        <v>49</v>
      </c>
      <c r="B27" s="23" t="s">
        <v>50</v>
      </c>
      <c r="C27" s="24">
        <v>557680</v>
      </c>
      <c r="D27" s="24">
        <v>336035</v>
      </c>
      <c r="E27" s="24">
        <v>221645</v>
      </c>
      <c r="F27" s="24">
        <v>519806</v>
      </c>
      <c r="G27" s="24">
        <v>331207</v>
      </c>
      <c r="H27" s="24">
        <v>188599</v>
      </c>
      <c r="I27" s="25">
        <f t="shared" si="0"/>
        <v>37874</v>
      </c>
      <c r="J27" s="25">
        <f t="shared" si="1"/>
        <v>4828</v>
      </c>
      <c r="K27" s="25">
        <f t="shared" si="2"/>
        <v>33046</v>
      </c>
      <c r="L27" s="26">
        <f t="shared" si="3"/>
        <v>107.28617984401873</v>
      </c>
      <c r="M27" s="26">
        <f t="shared" si="4"/>
        <v>101.45769865975053</v>
      </c>
      <c r="N27" s="31">
        <f t="shared" si="5"/>
        <v>117.52183203516455</v>
      </c>
    </row>
    <row r="28" spans="1:14" ht="39">
      <c r="A28" s="30" t="s">
        <v>51</v>
      </c>
      <c r="B28" s="23" t="s">
        <v>52</v>
      </c>
      <c r="C28" s="24">
        <v>0</v>
      </c>
      <c r="D28" s="24">
        <v>0</v>
      </c>
      <c r="E28" s="24">
        <v>0</v>
      </c>
      <c r="F28" s="72" t="s">
        <v>91</v>
      </c>
      <c r="G28" s="72"/>
      <c r="H28" s="72"/>
      <c r="I28" s="27" t="s">
        <v>40</v>
      </c>
      <c r="J28" s="27" t="s">
        <v>40</v>
      </c>
      <c r="K28" s="27" t="s">
        <v>40</v>
      </c>
      <c r="L28" s="27" t="s">
        <v>40</v>
      </c>
      <c r="M28" s="27" t="s">
        <v>40</v>
      </c>
      <c r="N28" s="33" t="s">
        <v>40</v>
      </c>
    </row>
    <row r="29" spans="1:14" ht="26.25">
      <c r="A29" s="30" t="s">
        <v>53</v>
      </c>
      <c r="B29" s="23" t="s">
        <v>54</v>
      </c>
      <c r="C29" s="24">
        <v>1503903</v>
      </c>
      <c r="D29" s="24">
        <v>840035</v>
      </c>
      <c r="E29" s="24">
        <v>663868</v>
      </c>
      <c r="F29" s="24">
        <v>1319836</v>
      </c>
      <c r="G29" s="24">
        <v>784304</v>
      </c>
      <c r="H29" s="24">
        <v>535532</v>
      </c>
      <c r="I29" s="25">
        <f t="shared" si="0"/>
        <v>184067</v>
      </c>
      <c r="J29" s="25">
        <f t="shared" si="1"/>
        <v>55731</v>
      </c>
      <c r="K29" s="25">
        <f t="shared" si="2"/>
        <v>128336</v>
      </c>
      <c r="L29" s="26">
        <f t="shared" si="3"/>
        <v>113.94620240696571</v>
      </c>
      <c r="M29" s="26">
        <f t="shared" si="4"/>
        <v>107.10579061180358</v>
      </c>
      <c r="N29" s="31">
        <f t="shared" si="5"/>
        <v>123.96420755435716</v>
      </c>
    </row>
    <row r="30" spans="1:14" ht="15">
      <c r="A30" s="30" t="s">
        <v>44</v>
      </c>
      <c r="B30" s="23"/>
      <c r="C30" s="23"/>
      <c r="D30" s="23"/>
      <c r="E30" s="23"/>
      <c r="F30" s="23"/>
      <c r="G30" s="23"/>
      <c r="H30" s="23"/>
      <c r="I30" s="25"/>
      <c r="J30" s="25"/>
      <c r="K30" s="25"/>
      <c r="L30" s="26"/>
      <c r="M30" s="26"/>
      <c r="N30" s="31"/>
    </row>
    <row r="31" spans="1:14" ht="15">
      <c r="A31" s="32" t="s">
        <v>45</v>
      </c>
      <c r="B31" s="23" t="s">
        <v>55</v>
      </c>
      <c r="C31" s="24">
        <v>1022791</v>
      </c>
      <c r="D31" s="24">
        <v>494078</v>
      </c>
      <c r="E31" s="24">
        <v>528713</v>
      </c>
      <c r="F31" s="24">
        <v>931773</v>
      </c>
      <c r="G31" s="24">
        <v>505705</v>
      </c>
      <c r="H31" s="24">
        <v>426068</v>
      </c>
      <c r="I31" s="25">
        <f t="shared" si="0"/>
        <v>91018</v>
      </c>
      <c r="J31" s="41">
        <f t="shared" si="1"/>
        <v>-11627</v>
      </c>
      <c r="K31" s="25">
        <f t="shared" si="2"/>
        <v>102645</v>
      </c>
      <c r="L31" s="26">
        <f t="shared" si="3"/>
        <v>109.7682590072904</v>
      </c>
      <c r="M31" s="42">
        <f t="shared" si="4"/>
        <v>97.70083348988047</v>
      </c>
      <c r="N31" s="31">
        <f t="shared" si="5"/>
        <v>124.09122487490261</v>
      </c>
    </row>
    <row r="32" spans="1:14" ht="26.25">
      <c r="A32" s="32" t="s">
        <v>47</v>
      </c>
      <c r="B32" s="23" t="s">
        <v>56</v>
      </c>
      <c r="C32" s="24">
        <v>481112</v>
      </c>
      <c r="D32" s="24">
        <v>345957</v>
      </c>
      <c r="E32" s="24">
        <v>135155</v>
      </c>
      <c r="F32" s="24">
        <v>388063</v>
      </c>
      <c r="G32" s="24">
        <v>278599</v>
      </c>
      <c r="H32" s="24">
        <v>109464</v>
      </c>
      <c r="I32" s="25">
        <f t="shared" si="0"/>
        <v>93049</v>
      </c>
      <c r="J32" s="25">
        <f t="shared" si="1"/>
        <v>67358</v>
      </c>
      <c r="K32" s="25">
        <f t="shared" si="2"/>
        <v>25691</v>
      </c>
      <c r="L32" s="26">
        <f t="shared" si="3"/>
        <v>123.97780772709585</v>
      </c>
      <c r="M32" s="26">
        <f t="shared" si="4"/>
        <v>124.17740192893729</v>
      </c>
      <c r="N32" s="31">
        <f t="shared" si="5"/>
        <v>123.46981656069576</v>
      </c>
    </row>
    <row r="33" spans="1:14" ht="26.25">
      <c r="A33" s="30" t="s">
        <v>57</v>
      </c>
      <c r="B33" s="23" t="s">
        <v>58</v>
      </c>
      <c r="C33" s="24">
        <v>204787</v>
      </c>
      <c r="D33" s="24">
        <v>166210</v>
      </c>
      <c r="E33" s="24">
        <v>38577</v>
      </c>
      <c r="F33" s="24">
        <v>210075</v>
      </c>
      <c r="G33" s="24">
        <v>174462</v>
      </c>
      <c r="H33" s="24">
        <v>35613</v>
      </c>
      <c r="I33" s="41">
        <f t="shared" si="0"/>
        <v>-5288</v>
      </c>
      <c r="J33" s="41">
        <f t="shared" si="1"/>
        <v>-8252</v>
      </c>
      <c r="K33" s="25">
        <f t="shared" si="2"/>
        <v>2964</v>
      </c>
      <c r="L33" s="42">
        <f t="shared" si="3"/>
        <v>97.48280376056171</v>
      </c>
      <c r="M33" s="42">
        <f t="shared" si="4"/>
        <v>95.27003014983205</v>
      </c>
      <c r="N33" s="31">
        <f t="shared" si="5"/>
        <v>108.32280347064274</v>
      </c>
    </row>
    <row r="34" spans="1:14" ht="51.75">
      <c r="A34" s="30" t="s">
        <v>59</v>
      </c>
      <c r="B34" s="23" t="s">
        <v>60</v>
      </c>
      <c r="C34" s="24">
        <v>25910</v>
      </c>
      <c r="D34" s="24">
        <v>10756</v>
      </c>
      <c r="E34" s="24">
        <v>15154</v>
      </c>
      <c r="F34" s="24">
        <v>24476</v>
      </c>
      <c r="G34" s="24">
        <v>10511</v>
      </c>
      <c r="H34" s="24">
        <v>13965</v>
      </c>
      <c r="I34" s="25">
        <f t="shared" si="0"/>
        <v>1434</v>
      </c>
      <c r="J34" s="25">
        <f t="shared" si="1"/>
        <v>245</v>
      </c>
      <c r="K34" s="25">
        <f t="shared" si="2"/>
        <v>1189</v>
      </c>
      <c r="L34" s="26">
        <f t="shared" si="3"/>
        <v>105.8588004575911</v>
      </c>
      <c r="M34" s="26">
        <f t="shared" si="4"/>
        <v>102.33089144705548</v>
      </c>
      <c r="N34" s="31">
        <f t="shared" si="5"/>
        <v>108.51414249910492</v>
      </c>
    </row>
    <row r="35" spans="1:14" ht="15">
      <c r="A35" s="30" t="s">
        <v>44</v>
      </c>
      <c r="B35" s="23"/>
      <c r="C35" s="23"/>
      <c r="D35" s="23"/>
      <c r="E35" s="23"/>
      <c r="F35" s="23"/>
      <c r="G35" s="23"/>
      <c r="H35" s="23"/>
      <c r="I35" s="25"/>
      <c r="J35" s="25"/>
      <c r="K35" s="25"/>
      <c r="L35" s="26"/>
      <c r="M35" s="26"/>
      <c r="N35" s="31"/>
    </row>
    <row r="36" spans="1:14" ht="15">
      <c r="A36" s="32" t="s">
        <v>61</v>
      </c>
      <c r="B36" s="23" t="s">
        <v>62</v>
      </c>
      <c r="C36" s="24">
        <v>17113</v>
      </c>
      <c r="D36" s="24">
        <v>4781</v>
      </c>
      <c r="E36" s="24">
        <v>12332</v>
      </c>
      <c r="F36" s="24">
        <v>15994</v>
      </c>
      <c r="G36" s="24">
        <v>4712</v>
      </c>
      <c r="H36" s="24">
        <v>11282</v>
      </c>
      <c r="I36" s="25">
        <f t="shared" si="0"/>
        <v>1119</v>
      </c>
      <c r="J36" s="25">
        <f t="shared" si="1"/>
        <v>69</v>
      </c>
      <c r="K36" s="25">
        <f t="shared" si="2"/>
        <v>1050</v>
      </c>
      <c r="L36" s="26">
        <f t="shared" si="3"/>
        <v>106.99637364011505</v>
      </c>
      <c r="M36" s="26">
        <f t="shared" si="4"/>
        <v>101.46434634974533</v>
      </c>
      <c r="N36" s="31">
        <f t="shared" si="5"/>
        <v>109.30686048572949</v>
      </c>
    </row>
    <row r="37" spans="1:14" ht="26.25">
      <c r="A37" s="32" t="s">
        <v>63</v>
      </c>
      <c r="B37" s="23" t="s">
        <v>64</v>
      </c>
      <c r="C37" s="24">
        <v>8797</v>
      </c>
      <c r="D37" s="24">
        <v>5975</v>
      </c>
      <c r="E37" s="24">
        <v>2822</v>
      </c>
      <c r="F37" s="24">
        <v>8482</v>
      </c>
      <c r="G37" s="24">
        <v>5799</v>
      </c>
      <c r="H37" s="24">
        <v>2683</v>
      </c>
      <c r="I37" s="25">
        <f t="shared" si="0"/>
        <v>315</v>
      </c>
      <c r="J37" s="25">
        <f t="shared" si="1"/>
        <v>176</v>
      </c>
      <c r="K37" s="25">
        <f t="shared" si="2"/>
        <v>139</v>
      </c>
      <c r="L37" s="26">
        <f t="shared" si="3"/>
        <v>103.71374675784013</v>
      </c>
      <c r="M37" s="26">
        <f t="shared" si="4"/>
        <v>103.03500603552335</v>
      </c>
      <c r="N37" s="31">
        <f t="shared" si="5"/>
        <v>105.1807677972419</v>
      </c>
    </row>
    <row r="38" spans="1:14" ht="15">
      <c r="A38" s="30" t="s">
        <v>65</v>
      </c>
      <c r="B38" s="23"/>
      <c r="C38" s="23"/>
      <c r="D38" s="23"/>
      <c r="E38" s="23"/>
      <c r="F38" s="23"/>
      <c r="G38" s="23"/>
      <c r="H38" s="23"/>
      <c r="I38" s="25"/>
      <c r="J38" s="25"/>
      <c r="K38" s="25"/>
      <c r="L38" s="26"/>
      <c r="M38" s="26"/>
      <c r="N38" s="31"/>
    </row>
    <row r="39" spans="1:14" ht="39">
      <c r="A39" s="32" t="s">
        <v>66</v>
      </c>
      <c r="B39" s="23" t="s">
        <v>67</v>
      </c>
      <c r="C39" s="24">
        <v>8464</v>
      </c>
      <c r="D39" s="24">
        <v>4028</v>
      </c>
      <c r="E39" s="24">
        <v>4436</v>
      </c>
      <c r="F39" s="24">
        <v>7955</v>
      </c>
      <c r="G39" s="24">
        <v>3787</v>
      </c>
      <c r="H39" s="24">
        <v>4168</v>
      </c>
      <c r="I39" s="25">
        <f t="shared" si="0"/>
        <v>509</v>
      </c>
      <c r="J39" s="25">
        <f t="shared" si="1"/>
        <v>241</v>
      </c>
      <c r="K39" s="25">
        <f t="shared" si="2"/>
        <v>268</v>
      </c>
      <c r="L39" s="26">
        <f t="shared" si="3"/>
        <v>106.39849151477058</v>
      </c>
      <c r="M39" s="26">
        <f t="shared" si="4"/>
        <v>106.3638764193293</v>
      </c>
      <c r="N39" s="31">
        <f t="shared" si="5"/>
        <v>106.4299424184261</v>
      </c>
    </row>
    <row r="40" spans="1:14" ht="15">
      <c r="A40" s="32" t="s">
        <v>44</v>
      </c>
      <c r="B40" s="23"/>
      <c r="C40" s="23"/>
      <c r="D40" s="23"/>
      <c r="E40" s="23"/>
      <c r="F40" s="23"/>
      <c r="G40" s="23"/>
      <c r="H40" s="23"/>
      <c r="I40" s="25"/>
      <c r="J40" s="25"/>
      <c r="K40" s="25"/>
      <c r="L40" s="26"/>
      <c r="M40" s="26"/>
      <c r="N40" s="31"/>
    </row>
    <row r="41" spans="1:14" ht="15">
      <c r="A41" s="34" t="s">
        <v>61</v>
      </c>
      <c r="B41" s="23" t="s">
        <v>68</v>
      </c>
      <c r="C41" s="24">
        <v>5539</v>
      </c>
      <c r="D41" s="24">
        <v>2084</v>
      </c>
      <c r="E41" s="24">
        <v>3455</v>
      </c>
      <c r="F41" s="24">
        <v>5202</v>
      </c>
      <c r="G41" s="24">
        <v>1976</v>
      </c>
      <c r="H41" s="24">
        <v>3226</v>
      </c>
      <c r="I41" s="25">
        <f t="shared" si="0"/>
        <v>337</v>
      </c>
      <c r="J41" s="25">
        <f t="shared" si="1"/>
        <v>108</v>
      </c>
      <c r="K41" s="25">
        <f t="shared" si="2"/>
        <v>229</v>
      </c>
      <c r="L41" s="26">
        <f t="shared" si="3"/>
        <v>106.47827758554402</v>
      </c>
      <c r="M41" s="26">
        <f t="shared" si="4"/>
        <v>105.46558704453442</v>
      </c>
      <c r="N41" s="31">
        <f t="shared" si="5"/>
        <v>107.09857408555487</v>
      </c>
    </row>
    <row r="42" spans="1:14" ht="26.25">
      <c r="A42" s="34" t="s">
        <v>63</v>
      </c>
      <c r="B42" s="23" t="s">
        <v>69</v>
      </c>
      <c r="C42" s="24">
        <v>2925</v>
      </c>
      <c r="D42" s="24">
        <v>1944</v>
      </c>
      <c r="E42" s="24">
        <v>981</v>
      </c>
      <c r="F42" s="24">
        <v>2753</v>
      </c>
      <c r="G42" s="24">
        <v>1811</v>
      </c>
      <c r="H42" s="24">
        <v>942</v>
      </c>
      <c r="I42" s="25">
        <f t="shared" si="0"/>
        <v>172</v>
      </c>
      <c r="J42" s="25">
        <f t="shared" si="1"/>
        <v>133</v>
      </c>
      <c r="K42" s="25">
        <f t="shared" si="2"/>
        <v>39</v>
      </c>
      <c r="L42" s="26">
        <f t="shared" si="3"/>
        <v>106.24772974936434</v>
      </c>
      <c r="M42" s="26">
        <f t="shared" si="4"/>
        <v>107.34400883489785</v>
      </c>
      <c r="N42" s="31">
        <f t="shared" si="5"/>
        <v>104.14012738853503</v>
      </c>
    </row>
    <row r="43" spans="1:14" ht="39">
      <c r="A43" s="32" t="s">
        <v>70</v>
      </c>
      <c r="B43" s="23" t="s">
        <v>71</v>
      </c>
      <c r="C43" s="24">
        <v>4</v>
      </c>
      <c r="D43" s="27" t="s">
        <v>40</v>
      </c>
      <c r="E43" s="24">
        <v>4</v>
      </c>
      <c r="F43" s="24">
        <v>0</v>
      </c>
      <c r="G43" s="24">
        <v>0</v>
      </c>
      <c r="H43" s="24">
        <v>0</v>
      </c>
      <c r="I43" s="25">
        <f t="shared" si="0"/>
        <v>4</v>
      </c>
      <c r="J43" s="27" t="s">
        <v>40</v>
      </c>
      <c r="K43" s="25">
        <f t="shared" si="2"/>
        <v>4</v>
      </c>
      <c r="L43" s="27" t="s">
        <v>40</v>
      </c>
      <c r="M43" s="27" t="s">
        <v>40</v>
      </c>
      <c r="N43" s="33" t="s">
        <v>40</v>
      </c>
    </row>
    <row r="44" spans="1:14" ht="15">
      <c r="A44" s="32" t="s">
        <v>44</v>
      </c>
      <c r="B44" s="23"/>
      <c r="C44" s="23"/>
      <c r="D44" s="27"/>
      <c r="E44" s="23"/>
      <c r="F44" s="23"/>
      <c r="G44" s="23"/>
      <c r="H44" s="23"/>
      <c r="I44" s="25"/>
      <c r="J44" s="27"/>
      <c r="K44" s="25"/>
      <c r="L44" s="27"/>
      <c r="M44" s="27"/>
      <c r="N44" s="33"/>
    </row>
    <row r="45" spans="1:14" ht="15">
      <c r="A45" s="34" t="s">
        <v>61</v>
      </c>
      <c r="B45" s="23" t="s">
        <v>72</v>
      </c>
      <c r="C45" s="24">
        <v>3</v>
      </c>
      <c r="D45" s="27" t="s">
        <v>40</v>
      </c>
      <c r="E45" s="24">
        <v>3</v>
      </c>
      <c r="F45" s="24">
        <v>0</v>
      </c>
      <c r="G45" s="24">
        <v>0</v>
      </c>
      <c r="H45" s="24">
        <v>0</v>
      </c>
      <c r="I45" s="25">
        <f t="shared" si="0"/>
        <v>3</v>
      </c>
      <c r="J45" s="27" t="s">
        <v>40</v>
      </c>
      <c r="K45" s="25">
        <f t="shared" si="2"/>
        <v>3</v>
      </c>
      <c r="L45" s="27" t="s">
        <v>40</v>
      </c>
      <c r="M45" s="27" t="s">
        <v>40</v>
      </c>
      <c r="N45" s="33" t="s">
        <v>40</v>
      </c>
    </row>
    <row r="46" spans="1:14" ht="26.25">
      <c r="A46" s="34" t="s">
        <v>63</v>
      </c>
      <c r="B46" s="23" t="s">
        <v>73</v>
      </c>
      <c r="C46" s="24">
        <v>1</v>
      </c>
      <c r="D46" s="27" t="s">
        <v>40</v>
      </c>
      <c r="E46" s="24">
        <v>1</v>
      </c>
      <c r="F46" s="24">
        <v>0</v>
      </c>
      <c r="G46" s="24">
        <v>0</v>
      </c>
      <c r="H46" s="24">
        <v>0</v>
      </c>
      <c r="I46" s="25">
        <f t="shared" si="0"/>
        <v>1</v>
      </c>
      <c r="J46" s="27" t="s">
        <v>40</v>
      </c>
      <c r="K46" s="25">
        <f t="shared" si="2"/>
        <v>1</v>
      </c>
      <c r="L46" s="27" t="s">
        <v>40</v>
      </c>
      <c r="M46" s="27" t="s">
        <v>40</v>
      </c>
      <c r="N46" s="33" t="s">
        <v>40</v>
      </c>
    </row>
    <row r="47" spans="1:14" ht="15.75" thickBot="1">
      <c r="A47" s="35" t="s">
        <v>74</v>
      </c>
      <c r="B47" s="36" t="s">
        <v>75</v>
      </c>
      <c r="C47" s="37">
        <v>131360190</v>
      </c>
      <c r="D47" s="37">
        <v>91755389</v>
      </c>
      <c r="E47" s="37">
        <v>39604801</v>
      </c>
      <c r="F47" s="37">
        <v>118631054</v>
      </c>
      <c r="G47" s="37">
        <v>85007026</v>
      </c>
      <c r="H47" s="37">
        <v>33624028</v>
      </c>
      <c r="I47" s="38">
        <f t="shared" si="0"/>
        <v>12729136</v>
      </c>
      <c r="J47" s="38">
        <f t="shared" si="1"/>
        <v>6748363</v>
      </c>
      <c r="K47" s="38">
        <f t="shared" si="2"/>
        <v>5980773</v>
      </c>
      <c r="L47" s="39">
        <f t="shared" si="3"/>
        <v>110.73002015138465</v>
      </c>
      <c r="M47" s="39">
        <f t="shared" si="4"/>
        <v>107.93859439336227</v>
      </c>
      <c r="N47" s="40">
        <f t="shared" si="5"/>
        <v>117.7871996775639</v>
      </c>
    </row>
    <row r="48" spans="1:18" s="2" customFormat="1" ht="15">
      <c r="A48" s="3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</sheetData>
  <sheetProtection/>
  <mergeCells count="15">
    <mergeCell ref="I10:K10"/>
    <mergeCell ref="L10:N10"/>
    <mergeCell ref="I11:I12"/>
    <mergeCell ref="J11:K11"/>
    <mergeCell ref="L11:L12"/>
    <mergeCell ref="M11:N11"/>
    <mergeCell ref="F10:H10"/>
    <mergeCell ref="F11:F12"/>
    <mergeCell ref="G11:H11"/>
    <mergeCell ref="F28:H28"/>
    <mergeCell ref="A10:A12"/>
    <mergeCell ref="B10:B12"/>
    <mergeCell ref="C10:E10"/>
    <mergeCell ref="C11:C12"/>
    <mergeCell ref="D11:E11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SheetLayoutView="100" zoomScalePageLayoutView="0" workbookViewId="0" topLeftCell="A1">
      <pane xSplit="2" ySplit="7" topLeftCell="C3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IV16384"/>
    </sheetView>
  </sheetViews>
  <sheetFormatPr defaultColWidth="9.140625" defaultRowHeight="15"/>
  <cols>
    <col min="1" max="1" width="52.421875" style="0" customWidth="1"/>
    <col min="2" max="2" width="7.28125" style="0" customWidth="1"/>
    <col min="3" max="3" width="11.57421875" style="0" customWidth="1"/>
    <col min="4" max="5" width="10.421875" style="0" customWidth="1"/>
    <col min="6" max="6" width="11.00390625" style="0" customWidth="1"/>
    <col min="7" max="7" width="9.28125" style="0" customWidth="1"/>
    <col min="8" max="8" width="12.28125" style="0" customWidth="1"/>
    <col min="9" max="246" width="10.421875" style="0" customWidth="1"/>
  </cols>
  <sheetData>
    <row r="1" spans="1:13" s="2" customFormat="1" ht="15">
      <c r="A1" s="3" t="s">
        <v>13</v>
      </c>
      <c r="H1" s="81" t="s">
        <v>97</v>
      </c>
      <c r="I1" s="81"/>
      <c r="J1" s="81"/>
      <c r="K1" s="81"/>
      <c r="L1" s="81"/>
      <c r="M1" s="81"/>
    </row>
    <row r="2" s="2" customFormat="1" ht="15.75" thickBot="1">
      <c r="A2" s="3" t="s">
        <v>14</v>
      </c>
    </row>
    <row r="3" spans="1:13" s="4" customFormat="1" ht="15" customHeight="1">
      <c r="A3" s="65" t="s">
        <v>15</v>
      </c>
      <c r="B3" s="67" t="s">
        <v>16</v>
      </c>
      <c r="C3" s="67" t="s">
        <v>17</v>
      </c>
      <c r="D3" s="67"/>
      <c r="E3" s="67"/>
      <c r="F3" s="73" t="s">
        <v>92</v>
      </c>
      <c r="G3" s="73" t="s">
        <v>93</v>
      </c>
      <c r="H3" s="73" t="s">
        <v>94</v>
      </c>
      <c r="I3" s="73"/>
      <c r="J3" s="73"/>
      <c r="K3" s="73" t="s">
        <v>95</v>
      </c>
      <c r="L3" s="73"/>
      <c r="M3" s="74"/>
    </row>
    <row r="4" spans="1:13" s="4" customFormat="1" ht="15">
      <c r="A4" s="66"/>
      <c r="B4" s="68"/>
      <c r="C4" s="68" t="s">
        <v>18</v>
      </c>
      <c r="D4" s="68" t="s">
        <v>19</v>
      </c>
      <c r="E4" s="68"/>
      <c r="F4" s="79"/>
      <c r="G4" s="79"/>
      <c r="H4" s="79"/>
      <c r="I4" s="79"/>
      <c r="J4" s="79"/>
      <c r="K4" s="79"/>
      <c r="L4" s="79"/>
      <c r="M4" s="80"/>
    </row>
    <row r="5" spans="1:13" s="4" customFormat="1" ht="15">
      <c r="A5" s="66"/>
      <c r="B5" s="68"/>
      <c r="C5" s="68"/>
      <c r="D5" s="21" t="s">
        <v>76</v>
      </c>
      <c r="E5" s="21" t="s">
        <v>77</v>
      </c>
      <c r="F5" s="79"/>
      <c r="G5" s="79"/>
      <c r="H5" s="79"/>
      <c r="I5" s="79"/>
      <c r="J5" s="79"/>
      <c r="K5" s="79"/>
      <c r="L5" s="79"/>
      <c r="M5" s="80"/>
    </row>
    <row r="6" spans="1:13" ht="15">
      <c r="A6" s="30" t="s">
        <v>22</v>
      </c>
      <c r="B6" s="23" t="s">
        <v>23</v>
      </c>
      <c r="C6" s="23" t="s">
        <v>24</v>
      </c>
      <c r="D6" s="23" t="s">
        <v>25</v>
      </c>
      <c r="E6" s="23" t="s">
        <v>26</v>
      </c>
      <c r="F6" s="79"/>
      <c r="G6" s="79"/>
      <c r="H6" s="43" t="s">
        <v>96</v>
      </c>
      <c r="I6" s="43" t="s">
        <v>76</v>
      </c>
      <c r="J6" s="43" t="s">
        <v>77</v>
      </c>
      <c r="K6" s="43" t="s">
        <v>96</v>
      </c>
      <c r="L6" s="43" t="s">
        <v>76</v>
      </c>
      <c r="M6" s="44" t="s">
        <v>77</v>
      </c>
    </row>
    <row r="7" spans="1:13" ht="39">
      <c r="A7" s="30" t="s">
        <v>27</v>
      </c>
      <c r="B7" s="23" t="s">
        <v>28</v>
      </c>
      <c r="C7" s="24">
        <v>47995889</v>
      </c>
      <c r="D7" s="24">
        <v>36226811</v>
      </c>
      <c r="E7" s="24">
        <v>11769078</v>
      </c>
      <c r="F7" s="41">
        <f>D7+E7</f>
        <v>47995889</v>
      </c>
      <c r="G7" s="25">
        <f>C7-F7</f>
        <v>0</v>
      </c>
      <c r="H7" s="45" t="s">
        <v>98</v>
      </c>
      <c r="I7" s="45" t="s">
        <v>98</v>
      </c>
      <c r="J7" s="45" t="s">
        <v>98</v>
      </c>
      <c r="K7" s="45" t="s">
        <v>98</v>
      </c>
      <c r="L7" s="45" t="s">
        <v>98</v>
      </c>
      <c r="M7" s="52" t="s">
        <v>98</v>
      </c>
    </row>
    <row r="8" spans="1:13" ht="39">
      <c r="A8" s="30" t="s">
        <v>29</v>
      </c>
      <c r="B8" s="23" t="s">
        <v>30</v>
      </c>
      <c r="C8" s="24">
        <v>44394737</v>
      </c>
      <c r="D8" s="24">
        <v>33721439</v>
      </c>
      <c r="E8" s="24">
        <v>10673298</v>
      </c>
      <c r="F8" s="41">
        <f aca="true" t="shared" si="0" ref="F8:F40">D8+E8</f>
        <v>44394737</v>
      </c>
      <c r="G8" s="25">
        <f aca="true" t="shared" si="1" ref="G8:G40">C8-F8</f>
        <v>0</v>
      </c>
      <c r="H8" s="45" t="s">
        <v>98</v>
      </c>
      <c r="I8" s="45" t="s">
        <v>98</v>
      </c>
      <c r="J8" s="45" t="s">
        <v>98</v>
      </c>
      <c r="K8" s="45" t="s">
        <v>98</v>
      </c>
      <c r="L8" s="45" t="s">
        <v>98</v>
      </c>
      <c r="M8" s="52" t="s">
        <v>98</v>
      </c>
    </row>
    <row r="9" spans="1:13" ht="39">
      <c r="A9" s="30" t="s">
        <v>31</v>
      </c>
      <c r="B9" s="23" t="s">
        <v>32</v>
      </c>
      <c r="C9" s="24">
        <v>350973</v>
      </c>
      <c r="D9" s="24">
        <v>295835</v>
      </c>
      <c r="E9" s="24">
        <v>55138</v>
      </c>
      <c r="F9" s="41">
        <f t="shared" si="0"/>
        <v>350973</v>
      </c>
      <c r="G9" s="25">
        <f t="shared" si="1"/>
        <v>0</v>
      </c>
      <c r="H9" s="45" t="s">
        <v>98</v>
      </c>
      <c r="I9" s="45" t="s">
        <v>98</v>
      </c>
      <c r="J9" s="45" t="s">
        <v>98</v>
      </c>
      <c r="K9" s="45" t="s">
        <v>98</v>
      </c>
      <c r="L9" s="45" t="s">
        <v>98</v>
      </c>
      <c r="M9" s="52" t="s">
        <v>98</v>
      </c>
    </row>
    <row r="10" spans="1:13" ht="15">
      <c r="A10" s="30" t="s">
        <v>33</v>
      </c>
      <c r="B10" s="23"/>
      <c r="C10" s="23"/>
      <c r="D10" s="23"/>
      <c r="E10" s="23"/>
      <c r="F10" s="46"/>
      <c r="G10" s="25"/>
      <c r="H10" s="47"/>
      <c r="I10" s="47"/>
      <c r="J10" s="47"/>
      <c r="K10" s="47"/>
      <c r="L10" s="47"/>
      <c r="M10" s="53"/>
    </row>
    <row r="11" spans="1:13" ht="15">
      <c r="A11" s="32" t="s">
        <v>34</v>
      </c>
      <c r="B11" s="23" t="s">
        <v>35</v>
      </c>
      <c r="C11" s="24">
        <v>26348122</v>
      </c>
      <c r="D11" s="24">
        <v>13835274</v>
      </c>
      <c r="E11" s="24">
        <v>12512848</v>
      </c>
      <c r="F11" s="41">
        <f t="shared" si="0"/>
        <v>26348122</v>
      </c>
      <c r="G11" s="25">
        <f t="shared" si="1"/>
        <v>0</v>
      </c>
      <c r="H11" s="45" t="s">
        <v>98</v>
      </c>
      <c r="I11" s="45" t="s">
        <v>98</v>
      </c>
      <c r="J11" s="45" t="s">
        <v>98</v>
      </c>
      <c r="K11" s="45" t="s">
        <v>98</v>
      </c>
      <c r="L11" s="45" t="s">
        <v>98</v>
      </c>
      <c r="M11" s="52" t="s">
        <v>98</v>
      </c>
    </row>
    <row r="12" spans="1:13" ht="15">
      <c r="A12" s="32" t="s">
        <v>36</v>
      </c>
      <c r="B12" s="23" t="s">
        <v>37</v>
      </c>
      <c r="C12" s="24">
        <v>4138099</v>
      </c>
      <c r="D12" s="24">
        <v>2989535</v>
      </c>
      <c r="E12" s="24">
        <v>1148564</v>
      </c>
      <c r="F12" s="41">
        <f t="shared" si="0"/>
        <v>4138099</v>
      </c>
      <c r="G12" s="25">
        <f t="shared" si="1"/>
        <v>0</v>
      </c>
      <c r="H12" s="45" t="s">
        <v>98</v>
      </c>
      <c r="I12" s="45" t="s">
        <v>98</v>
      </c>
      <c r="J12" s="45" t="s">
        <v>98</v>
      </c>
      <c r="K12" s="45" t="s">
        <v>98</v>
      </c>
      <c r="L12" s="45" t="s">
        <v>98</v>
      </c>
      <c r="M12" s="52" t="s">
        <v>98</v>
      </c>
    </row>
    <row r="13" spans="1:13" ht="39">
      <c r="A13" s="30" t="s">
        <v>38</v>
      </c>
      <c r="B13" s="23"/>
      <c r="C13" s="23"/>
      <c r="D13" s="23"/>
      <c r="E13" s="23"/>
      <c r="F13" s="46"/>
      <c r="G13" s="25"/>
      <c r="H13" s="48"/>
      <c r="I13" s="48"/>
      <c r="J13" s="48"/>
      <c r="K13" s="48"/>
      <c r="L13" s="48"/>
      <c r="M13" s="54"/>
    </row>
    <row r="14" spans="1:13" ht="15">
      <c r="A14" s="32" t="s">
        <v>34</v>
      </c>
      <c r="B14" s="23" t="s">
        <v>39</v>
      </c>
      <c r="C14" s="24">
        <v>6837</v>
      </c>
      <c r="D14" s="23" t="s">
        <v>40</v>
      </c>
      <c r="E14" s="24">
        <v>6837</v>
      </c>
      <c r="F14" s="41">
        <f>E14+0</f>
        <v>6837</v>
      </c>
      <c r="G14" s="25">
        <f t="shared" si="1"/>
        <v>0</v>
      </c>
      <c r="H14" s="45" t="s">
        <v>98</v>
      </c>
      <c r="I14" s="45" t="s">
        <v>98</v>
      </c>
      <c r="J14" s="45" t="s">
        <v>98</v>
      </c>
      <c r="K14" s="45" t="s">
        <v>98</v>
      </c>
      <c r="L14" s="45" t="s">
        <v>98</v>
      </c>
      <c r="M14" s="52" t="s">
        <v>98</v>
      </c>
    </row>
    <row r="15" spans="1:13" ht="15">
      <c r="A15" s="32" t="s">
        <v>36</v>
      </c>
      <c r="B15" s="23" t="s">
        <v>41</v>
      </c>
      <c r="C15" s="24">
        <v>2070</v>
      </c>
      <c r="D15" s="23" t="s">
        <v>40</v>
      </c>
      <c r="E15" s="24">
        <v>2070</v>
      </c>
      <c r="F15" s="41">
        <f>E15+0</f>
        <v>2070</v>
      </c>
      <c r="G15" s="25">
        <f t="shared" si="1"/>
        <v>0</v>
      </c>
      <c r="H15" s="45" t="s">
        <v>98</v>
      </c>
      <c r="I15" s="45" t="s">
        <v>98</v>
      </c>
      <c r="J15" s="45" t="s">
        <v>98</v>
      </c>
      <c r="K15" s="45" t="s">
        <v>98</v>
      </c>
      <c r="L15" s="45" t="s">
        <v>98</v>
      </c>
      <c r="M15" s="52" t="s">
        <v>98</v>
      </c>
    </row>
    <row r="16" spans="1:13" ht="26.25">
      <c r="A16" s="30" t="s">
        <v>42</v>
      </c>
      <c r="B16" s="49" t="s">
        <v>43</v>
      </c>
      <c r="C16" s="24">
        <v>2142217</v>
      </c>
      <c r="D16" s="24">
        <v>1237306</v>
      </c>
      <c r="E16" s="24">
        <v>904911</v>
      </c>
      <c r="F16" s="41">
        <f t="shared" si="0"/>
        <v>2142217</v>
      </c>
      <c r="G16" s="25">
        <f t="shared" si="1"/>
        <v>0</v>
      </c>
      <c r="H16" s="41">
        <f>C18+C19</f>
        <v>2142217</v>
      </c>
      <c r="I16" s="41">
        <f>D18+D19</f>
        <v>1237306</v>
      </c>
      <c r="J16" s="41">
        <f>E18+E19</f>
        <v>904911</v>
      </c>
      <c r="K16" s="41">
        <f>C16-H16</f>
        <v>0</v>
      </c>
      <c r="L16" s="41">
        <f>D16-I16</f>
        <v>0</v>
      </c>
      <c r="M16" s="55">
        <f>E16-J16</f>
        <v>0</v>
      </c>
    </row>
    <row r="17" spans="1:13" ht="15">
      <c r="A17" s="30" t="s">
        <v>44</v>
      </c>
      <c r="B17" s="23"/>
      <c r="C17" s="23"/>
      <c r="D17" s="23"/>
      <c r="E17" s="23"/>
      <c r="F17" s="46"/>
      <c r="G17" s="25"/>
      <c r="H17" s="72" t="s">
        <v>99</v>
      </c>
      <c r="I17" s="72"/>
      <c r="J17" s="72"/>
      <c r="K17" s="72" t="s">
        <v>100</v>
      </c>
      <c r="L17" s="72"/>
      <c r="M17" s="78"/>
    </row>
    <row r="18" spans="1:13" ht="15">
      <c r="A18" s="32" t="s">
        <v>45</v>
      </c>
      <c r="B18" s="23" t="s">
        <v>46</v>
      </c>
      <c r="C18" s="24">
        <v>1580471</v>
      </c>
      <c r="D18" s="24">
        <v>830115</v>
      </c>
      <c r="E18" s="24">
        <v>750356</v>
      </c>
      <c r="F18" s="41">
        <f t="shared" si="0"/>
        <v>1580471</v>
      </c>
      <c r="G18" s="25">
        <f t="shared" si="1"/>
        <v>0</v>
      </c>
      <c r="H18" s="50">
        <f>(C11-C14)*0.06</f>
        <v>1580477.0999999999</v>
      </c>
      <c r="I18" s="50">
        <f>(D11)*0.06</f>
        <v>830116.44</v>
      </c>
      <c r="J18" s="50">
        <f>(E11-E14)*0.06</f>
        <v>750360.6599999999</v>
      </c>
      <c r="K18" s="45">
        <f>(C18/(C11-C14))*100</f>
        <v>5.999976842435744</v>
      </c>
      <c r="L18" s="45">
        <f>(D18/(D11)*100)</f>
        <v>5.9999895918216</v>
      </c>
      <c r="M18" s="52">
        <f>(E18/(E11-E14))*100</f>
        <v>5.999962737918589</v>
      </c>
    </row>
    <row r="19" spans="1:13" ht="26.25">
      <c r="A19" s="32" t="s">
        <v>47</v>
      </c>
      <c r="B19" s="23" t="s">
        <v>48</v>
      </c>
      <c r="C19" s="24">
        <v>561746</v>
      </c>
      <c r="D19" s="24">
        <v>407191</v>
      </c>
      <c r="E19" s="24">
        <v>154555</v>
      </c>
      <c r="F19" s="41">
        <f t="shared" si="0"/>
        <v>561746</v>
      </c>
      <c r="G19" s="25">
        <f t="shared" si="1"/>
        <v>0</v>
      </c>
      <c r="H19" s="45" t="s">
        <v>98</v>
      </c>
      <c r="I19" s="45" t="s">
        <v>98</v>
      </c>
      <c r="J19" s="45" t="s">
        <v>98</v>
      </c>
      <c r="K19" s="45" t="s">
        <v>98</v>
      </c>
      <c r="L19" s="45" t="s">
        <v>98</v>
      </c>
      <c r="M19" s="52" t="s">
        <v>98</v>
      </c>
    </row>
    <row r="20" spans="1:13" ht="77.25">
      <c r="A20" s="30" t="s">
        <v>49</v>
      </c>
      <c r="B20" s="23" t="s">
        <v>50</v>
      </c>
      <c r="C20" s="24">
        <v>557680</v>
      </c>
      <c r="D20" s="24">
        <v>336035</v>
      </c>
      <c r="E20" s="24">
        <v>221645</v>
      </c>
      <c r="F20" s="41">
        <f t="shared" si="0"/>
        <v>557680</v>
      </c>
      <c r="G20" s="25">
        <f t="shared" si="1"/>
        <v>0</v>
      </c>
      <c r="H20" s="45" t="s">
        <v>98</v>
      </c>
      <c r="I20" s="45" t="s">
        <v>98</v>
      </c>
      <c r="J20" s="45" t="s">
        <v>98</v>
      </c>
      <c r="K20" s="45" t="s">
        <v>98</v>
      </c>
      <c r="L20" s="45" t="s">
        <v>98</v>
      </c>
      <c r="M20" s="52" t="s">
        <v>98</v>
      </c>
    </row>
    <row r="21" spans="1:13" ht="39">
      <c r="A21" s="30" t="s">
        <v>51</v>
      </c>
      <c r="B21" s="23" t="s">
        <v>52</v>
      </c>
      <c r="C21" s="24">
        <v>0</v>
      </c>
      <c r="D21" s="24">
        <v>0</v>
      </c>
      <c r="E21" s="24">
        <v>0</v>
      </c>
      <c r="F21" s="41">
        <f t="shared" si="0"/>
        <v>0</v>
      </c>
      <c r="G21" s="25">
        <f t="shared" si="1"/>
        <v>0</v>
      </c>
      <c r="H21" s="45" t="s">
        <v>98</v>
      </c>
      <c r="I21" s="45" t="s">
        <v>98</v>
      </c>
      <c r="J21" s="45" t="s">
        <v>98</v>
      </c>
      <c r="K21" s="45" t="s">
        <v>98</v>
      </c>
      <c r="L21" s="45" t="s">
        <v>98</v>
      </c>
      <c r="M21" s="52" t="s">
        <v>98</v>
      </c>
    </row>
    <row r="22" spans="1:13" ht="26.25">
      <c r="A22" s="30" t="s">
        <v>53</v>
      </c>
      <c r="B22" s="49" t="s">
        <v>54</v>
      </c>
      <c r="C22" s="24">
        <v>1503903</v>
      </c>
      <c r="D22" s="24">
        <v>840035</v>
      </c>
      <c r="E22" s="24">
        <v>663868</v>
      </c>
      <c r="F22" s="41">
        <f t="shared" si="0"/>
        <v>1503903</v>
      </c>
      <c r="G22" s="25">
        <f t="shared" si="1"/>
        <v>0</v>
      </c>
      <c r="H22" s="41">
        <f>C24+C25</f>
        <v>1503903</v>
      </c>
      <c r="I22" s="41">
        <f>D24+D25</f>
        <v>840035</v>
      </c>
      <c r="J22" s="41">
        <f>E24+E25</f>
        <v>663868</v>
      </c>
      <c r="K22" s="41">
        <f>H22-C22</f>
        <v>0</v>
      </c>
      <c r="L22" s="41">
        <f>I22-D22</f>
        <v>0</v>
      </c>
      <c r="M22" s="55">
        <f>J22-E22</f>
        <v>0</v>
      </c>
    </row>
    <row r="23" spans="1:13" ht="15">
      <c r="A23" s="30" t="s">
        <v>44</v>
      </c>
      <c r="B23" s="23"/>
      <c r="C23" s="23"/>
      <c r="D23" s="23"/>
      <c r="E23" s="23"/>
      <c r="F23" s="46"/>
      <c r="G23" s="25"/>
      <c r="H23" s="47"/>
      <c r="I23" s="47"/>
      <c r="J23" s="47"/>
      <c r="K23" s="47"/>
      <c r="L23" s="47"/>
      <c r="M23" s="53"/>
    </row>
    <row r="24" spans="1:13" ht="15">
      <c r="A24" s="32" t="s">
        <v>45</v>
      </c>
      <c r="B24" s="23" t="s">
        <v>55</v>
      </c>
      <c r="C24" s="24">
        <v>1022791</v>
      </c>
      <c r="D24" s="24">
        <v>494078</v>
      </c>
      <c r="E24" s="24">
        <v>528713</v>
      </c>
      <c r="F24" s="41">
        <f t="shared" si="0"/>
        <v>1022791</v>
      </c>
      <c r="G24" s="25">
        <f t="shared" si="1"/>
        <v>0</v>
      </c>
      <c r="H24" s="45" t="s">
        <v>98</v>
      </c>
      <c r="I24" s="45" t="s">
        <v>98</v>
      </c>
      <c r="J24" s="45" t="s">
        <v>98</v>
      </c>
      <c r="K24" s="45" t="s">
        <v>98</v>
      </c>
      <c r="L24" s="45" t="s">
        <v>98</v>
      </c>
      <c r="M24" s="52" t="s">
        <v>98</v>
      </c>
    </row>
    <row r="25" spans="1:13" ht="26.25">
      <c r="A25" s="32" t="s">
        <v>47</v>
      </c>
      <c r="B25" s="23" t="s">
        <v>56</v>
      </c>
      <c r="C25" s="24">
        <v>481112</v>
      </c>
      <c r="D25" s="24">
        <v>345957</v>
      </c>
      <c r="E25" s="24">
        <v>135155</v>
      </c>
      <c r="F25" s="41">
        <f t="shared" si="0"/>
        <v>481112</v>
      </c>
      <c r="G25" s="25">
        <f t="shared" si="1"/>
        <v>0</v>
      </c>
      <c r="H25" s="45" t="s">
        <v>98</v>
      </c>
      <c r="I25" s="45" t="s">
        <v>98</v>
      </c>
      <c r="J25" s="45" t="s">
        <v>98</v>
      </c>
      <c r="K25" s="45" t="s">
        <v>98</v>
      </c>
      <c r="L25" s="45" t="s">
        <v>98</v>
      </c>
      <c r="M25" s="52" t="s">
        <v>98</v>
      </c>
    </row>
    <row r="26" spans="1:13" ht="26.25">
      <c r="A26" s="30" t="s">
        <v>57</v>
      </c>
      <c r="B26" s="23" t="s">
        <v>58</v>
      </c>
      <c r="C26" s="24">
        <v>204787</v>
      </c>
      <c r="D26" s="24">
        <v>166210</v>
      </c>
      <c r="E26" s="24">
        <v>38577</v>
      </c>
      <c r="F26" s="41">
        <f t="shared" si="0"/>
        <v>204787</v>
      </c>
      <c r="G26" s="25">
        <f t="shared" si="1"/>
        <v>0</v>
      </c>
      <c r="H26" s="45" t="s">
        <v>98</v>
      </c>
      <c r="I26" s="45" t="s">
        <v>98</v>
      </c>
      <c r="J26" s="45" t="s">
        <v>98</v>
      </c>
      <c r="K26" s="45" t="s">
        <v>98</v>
      </c>
      <c r="L26" s="45" t="s">
        <v>98</v>
      </c>
      <c r="M26" s="52" t="s">
        <v>98</v>
      </c>
    </row>
    <row r="27" spans="1:13" ht="51.75">
      <c r="A27" s="30" t="s">
        <v>59</v>
      </c>
      <c r="B27" s="49" t="s">
        <v>60</v>
      </c>
      <c r="C27" s="24">
        <v>25910</v>
      </c>
      <c r="D27" s="24">
        <v>10756</v>
      </c>
      <c r="E27" s="24">
        <v>15154</v>
      </c>
      <c r="F27" s="41">
        <f t="shared" si="0"/>
        <v>25910</v>
      </c>
      <c r="G27" s="25">
        <f t="shared" si="1"/>
        <v>0</v>
      </c>
      <c r="H27" s="41">
        <f>C29+C30</f>
        <v>25910</v>
      </c>
      <c r="I27" s="41">
        <f>D29+D30</f>
        <v>10756</v>
      </c>
      <c r="J27" s="41">
        <f>E29+E30</f>
        <v>15154</v>
      </c>
      <c r="K27" s="41">
        <f>C27-H27</f>
        <v>0</v>
      </c>
      <c r="L27" s="41">
        <f>D27-I27</f>
        <v>0</v>
      </c>
      <c r="M27" s="55">
        <f>E27-J27</f>
        <v>0</v>
      </c>
    </row>
    <row r="28" spans="1:13" ht="15">
      <c r="A28" s="30" t="s">
        <v>44</v>
      </c>
      <c r="B28" s="23"/>
      <c r="C28" s="23"/>
      <c r="D28" s="23"/>
      <c r="E28" s="23"/>
      <c r="F28" s="46"/>
      <c r="G28" s="25"/>
      <c r="H28" s="47"/>
      <c r="I28" s="47"/>
      <c r="J28" s="47"/>
      <c r="K28" s="47"/>
      <c r="L28" s="47"/>
      <c r="M28" s="53"/>
    </row>
    <row r="29" spans="1:13" ht="15">
      <c r="A29" s="32" t="s">
        <v>61</v>
      </c>
      <c r="B29" s="23" t="s">
        <v>62</v>
      </c>
      <c r="C29" s="24">
        <v>17113</v>
      </c>
      <c r="D29" s="24">
        <v>4781</v>
      </c>
      <c r="E29" s="24">
        <v>12332</v>
      </c>
      <c r="F29" s="41">
        <f t="shared" si="0"/>
        <v>17113</v>
      </c>
      <c r="G29" s="25">
        <f t="shared" si="1"/>
        <v>0</v>
      </c>
      <c r="H29" s="45" t="s">
        <v>98</v>
      </c>
      <c r="I29" s="45" t="s">
        <v>98</v>
      </c>
      <c r="J29" s="45" t="s">
        <v>98</v>
      </c>
      <c r="K29" s="45" t="s">
        <v>98</v>
      </c>
      <c r="L29" s="45" t="s">
        <v>98</v>
      </c>
      <c r="M29" s="52" t="s">
        <v>98</v>
      </c>
    </row>
    <row r="30" spans="1:13" ht="26.25">
      <c r="A30" s="32" t="s">
        <v>63</v>
      </c>
      <c r="B30" s="23" t="s">
        <v>64</v>
      </c>
      <c r="C30" s="24">
        <v>8797</v>
      </c>
      <c r="D30" s="24">
        <v>5975</v>
      </c>
      <c r="E30" s="24">
        <v>2822</v>
      </c>
      <c r="F30" s="41">
        <f t="shared" si="0"/>
        <v>8797</v>
      </c>
      <c r="G30" s="25">
        <f t="shared" si="1"/>
        <v>0</v>
      </c>
      <c r="H30" s="45" t="s">
        <v>98</v>
      </c>
      <c r="I30" s="45" t="s">
        <v>98</v>
      </c>
      <c r="J30" s="45" t="s">
        <v>98</v>
      </c>
      <c r="K30" s="45" t="s">
        <v>98</v>
      </c>
      <c r="L30" s="45" t="s">
        <v>98</v>
      </c>
      <c r="M30" s="52" t="s">
        <v>98</v>
      </c>
    </row>
    <row r="31" spans="1:13" ht="15">
      <c r="A31" s="30" t="s">
        <v>65</v>
      </c>
      <c r="B31" s="23"/>
      <c r="C31" s="23"/>
      <c r="D31" s="23"/>
      <c r="E31" s="23"/>
      <c r="F31" s="46"/>
      <c r="G31" s="25"/>
      <c r="H31" s="47"/>
      <c r="I31" s="47"/>
      <c r="J31" s="47"/>
      <c r="K31" s="47"/>
      <c r="L31" s="47"/>
      <c r="M31" s="53"/>
    </row>
    <row r="32" spans="1:13" ht="39">
      <c r="A32" s="32" t="s">
        <v>66</v>
      </c>
      <c r="B32" s="49" t="s">
        <v>67</v>
      </c>
      <c r="C32" s="24">
        <v>8464</v>
      </c>
      <c r="D32" s="24">
        <v>4028</v>
      </c>
      <c r="E32" s="24">
        <v>4436</v>
      </c>
      <c r="F32" s="41">
        <f t="shared" si="0"/>
        <v>8464</v>
      </c>
      <c r="G32" s="25">
        <f t="shared" si="1"/>
        <v>0</v>
      </c>
      <c r="H32" s="41">
        <f>C34+C35</f>
        <v>8464</v>
      </c>
      <c r="I32" s="41">
        <f>D34+D35</f>
        <v>4028</v>
      </c>
      <c r="J32" s="41">
        <f>E34+E35</f>
        <v>4436</v>
      </c>
      <c r="K32" s="41">
        <f>H32-C32</f>
        <v>0</v>
      </c>
      <c r="L32" s="41">
        <f>I32-D32</f>
        <v>0</v>
      </c>
      <c r="M32" s="55">
        <f>J32-E32</f>
        <v>0</v>
      </c>
    </row>
    <row r="33" spans="1:13" ht="15">
      <c r="A33" s="32" t="s">
        <v>44</v>
      </c>
      <c r="B33" s="23"/>
      <c r="C33" s="23"/>
      <c r="D33" s="23"/>
      <c r="E33" s="23"/>
      <c r="F33" s="46"/>
      <c r="G33" s="25"/>
      <c r="H33" s="47"/>
      <c r="I33" s="47"/>
      <c r="J33" s="47"/>
      <c r="K33" s="47"/>
      <c r="L33" s="47"/>
      <c r="M33" s="53"/>
    </row>
    <row r="34" spans="1:13" ht="15">
      <c r="A34" s="34" t="s">
        <v>61</v>
      </c>
      <c r="B34" s="23" t="s">
        <v>68</v>
      </c>
      <c r="C34" s="24">
        <v>5539</v>
      </c>
      <c r="D34" s="24">
        <v>2084</v>
      </c>
      <c r="E34" s="24">
        <v>3455</v>
      </c>
      <c r="F34" s="41">
        <f t="shared" si="0"/>
        <v>5539</v>
      </c>
      <c r="G34" s="25">
        <f t="shared" si="1"/>
        <v>0</v>
      </c>
      <c r="H34" s="45" t="s">
        <v>98</v>
      </c>
      <c r="I34" s="45" t="s">
        <v>98</v>
      </c>
      <c r="J34" s="45" t="s">
        <v>98</v>
      </c>
      <c r="K34" s="45" t="s">
        <v>98</v>
      </c>
      <c r="L34" s="45" t="s">
        <v>98</v>
      </c>
      <c r="M34" s="52" t="s">
        <v>98</v>
      </c>
    </row>
    <row r="35" spans="1:13" ht="26.25">
      <c r="A35" s="34" t="s">
        <v>63</v>
      </c>
      <c r="B35" s="23" t="s">
        <v>69</v>
      </c>
      <c r="C35" s="24">
        <v>2925</v>
      </c>
      <c r="D35" s="24">
        <v>1944</v>
      </c>
      <c r="E35" s="24">
        <v>981</v>
      </c>
      <c r="F35" s="41">
        <f t="shared" si="0"/>
        <v>2925</v>
      </c>
      <c r="G35" s="25">
        <f t="shared" si="1"/>
        <v>0</v>
      </c>
      <c r="H35" s="45" t="s">
        <v>98</v>
      </c>
      <c r="I35" s="45" t="s">
        <v>98</v>
      </c>
      <c r="J35" s="45" t="s">
        <v>98</v>
      </c>
      <c r="K35" s="45" t="s">
        <v>98</v>
      </c>
      <c r="L35" s="45" t="s">
        <v>98</v>
      </c>
      <c r="M35" s="52" t="s">
        <v>98</v>
      </c>
    </row>
    <row r="36" spans="1:13" ht="39">
      <c r="A36" s="32" t="s">
        <v>70</v>
      </c>
      <c r="B36" s="49" t="s">
        <v>71</v>
      </c>
      <c r="C36" s="24">
        <v>4</v>
      </c>
      <c r="D36" s="23" t="s">
        <v>40</v>
      </c>
      <c r="E36" s="24">
        <v>4</v>
      </c>
      <c r="F36" s="41">
        <f>E36+0</f>
        <v>4</v>
      </c>
      <c r="G36" s="25">
        <f t="shared" si="1"/>
        <v>0</v>
      </c>
      <c r="H36" s="41">
        <f>C38+C39</f>
        <v>4</v>
      </c>
      <c r="I36" s="51" t="s">
        <v>98</v>
      </c>
      <c r="J36" s="41">
        <f>E38+E39</f>
        <v>4</v>
      </c>
      <c r="K36" s="41">
        <f>H36-C36</f>
        <v>0</v>
      </c>
      <c r="L36" s="51" t="s">
        <v>98</v>
      </c>
      <c r="M36" s="55">
        <f>J36-E36</f>
        <v>0</v>
      </c>
    </row>
    <row r="37" spans="1:13" ht="15">
      <c r="A37" s="32" t="s">
        <v>44</v>
      </c>
      <c r="B37" s="23"/>
      <c r="C37" s="23"/>
      <c r="D37" s="23"/>
      <c r="E37" s="23"/>
      <c r="F37" s="46"/>
      <c r="G37" s="25"/>
      <c r="H37" s="47"/>
      <c r="I37" s="47"/>
      <c r="J37" s="47"/>
      <c r="K37" s="47"/>
      <c r="L37" s="47"/>
      <c r="M37" s="53"/>
    </row>
    <row r="38" spans="1:13" ht="15">
      <c r="A38" s="34" t="s">
        <v>61</v>
      </c>
      <c r="B38" s="23" t="s">
        <v>72</v>
      </c>
      <c r="C38" s="24">
        <v>3</v>
      </c>
      <c r="D38" s="23" t="s">
        <v>40</v>
      </c>
      <c r="E38" s="24">
        <v>3</v>
      </c>
      <c r="F38" s="41">
        <f>E38+0</f>
        <v>3</v>
      </c>
      <c r="G38" s="25">
        <f t="shared" si="1"/>
        <v>0</v>
      </c>
      <c r="H38" s="45" t="s">
        <v>98</v>
      </c>
      <c r="I38" s="45" t="s">
        <v>98</v>
      </c>
      <c r="J38" s="45" t="s">
        <v>98</v>
      </c>
      <c r="K38" s="45" t="s">
        <v>98</v>
      </c>
      <c r="L38" s="45" t="s">
        <v>98</v>
      </c>
      <c r="M38" s="52" t="s">
        <v>98</v>
      </c>
    </row>
    <row r="39" spans="1:13" ht="26.25">
      <c r="A39" s="34" t="s">
        <v>63</v>
      </c>
      <c r="B39" s="23" t="s">
        <v>73</v>
      </c>
      <c r="C39" s="24">
        <v>1</v>
      </c>
      <c r="D39" s="23" t="s">
        <v>40</v>
      </c>
      <c r="E39" s="24">
        <v>1</v>
      </c>
      <c r="F39" s="41">
        <f>E39+0</f>
        <v>1</v>
      </c>
      <c r="G39" s="25">
        <f t="shared" si="1"/>
        <v>0</v>
      </c>
      <c r="H39" s="45" t="s">
        <v>98</v>
      </c>
      <c r="I39" s="45" t="s">
        <v>98</v>
      </c>
      <c r="J39" s="45" t="s">
        <v>98</v>
      </c>
      <c r="K39" s="45" t="s">
        <v>98</v>
      </c>
      <c r="L39" s="45" t="s">
        <v>98</v>
      </c>
      <c r="M39" s="52" t="s">
        <v>98</v>
      </c>
    </row>
    <row r="40" spans="1:13" ht="15.75" thickBot="1">
      <c r="A40" s="35" t="s">
        <v>74</v>
      </c>
      <c r="B40" s="56" t="s">
        <v>75</v>
      </c>
      <c r="C40" s="37">
        <v>131360190</v>
      </c>
      <c r="D40" s="37">
        <v>91755389</v>
      </c>
      <c r="E40" s="37">
        <v>39604801</v>
      </c>
      <c r="F40" s="57">
        <f t="shared" si="0"/>
        <v>131360190</v>
      </c>
      <c r="G40" s="38">
        <f t="shared" si="1"/>
        <v>0</v>
      </c>
      <c r="H40" s="57">
        <f>SUM(C7:C39)</f>
        <v>131360190</v>
      </c>
      <c r="I40" s="57">
        <f>SUM(D7:D39)</f>
        <v>91755389</v>
      </c>
      <c r="J40" s="57">
        <f>SUM(E7:E39)</f>
        <v>39604801</v>
      </c>
      <c r="K40" s="57">
        <f>H40-C40</f>
        <v>0</v>
      </c>
      <c r="L40" s="57">
        <f>I40-D40</f>
        <v>0</v>
      </c>
      <c r="M40" s="58">
        <f>J40-E40</f>
        <v>0</v>
      </c>
    </row>
    <row r="41" s="2" customFormat="1" ht="15">
      <c r="A41" s="3"/>
    </row>
  </sheetData>
  <sheetProtection/>
  <mergeCells count="12">
    <mergeCell ref="H1:M1"/>
    <mergeCell ref="A3:A5"/>
    <mergeCell ref="B3:B5"/>
    <mergeCell ref="C3:E3"/>
    <mergeCell ref="C4:C5"/>
    <mergeCell ref="D4:E4"/>
    <mergeCell ref="H17:J17"/>
    <mergeCell ref="K17:M17"/>
    <mergeCell ref="F3:F6"/>
    <mergeCell ref="G3:G6"/>
    <mergeCell ref="H3:J5"/>
    <mergeCell ref="K3:M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2100-00-801</cp:lastModifiedBy>
  <cp:lastPrinted>2017-06-14T09:31:36Z</cp:lastPrinted>
  <dcterms:created xsi:type="dcterms:W3CDTF">2017-06-08T09:30:50Z</dcterms:created>
  <dcterms:modified xsi:type="dcterms:W3CDTF">2018-08-21T14:40:36Z</dcterms:modified>
  <cp:category/>
  <cp:version/>
  <cp:contentType/>
  <cp:contentStatus/>
</cp:coreProperties>
</file>