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31" windowWidth="9720" windowHeight="6345" tabRatio="582" activeTab="0"/>
  </bookViews>
  <sheets>
    <sheet name="ОБ" sheetId="1" r:id="rId1"/>
    <sheet name="Лист1" sheetId="2" r:id="rId2"/>
  </sheets>
  <externalReferences>
    <externalReference r:id="rId5"/>
    <externalReference r:id="rId6"/>
  </externalReferences>
  <definedNames>
    <definedName name="_xlnm.Print_Titles" localSheetId="0">'ОБ'!$B:$B</definedName>
    <definedName name="_xlnm.Print_Area" localSheetId="0">'ОБ'!$A$1:$E$26</definedName>
  </definedNames>
  <calcPr calcMode="manual" fullCalcOnLoad="1"/>
</workbook>
</file>

<file path=xl/sharedStrings.xml><?xml version="1.0" encoding="utf-8"?>
<sst xmlns="http://schemas.openxmlformats.org/spreadsheetml/2006/main" count="23" uniqueCount="23">
  <si>
    <t>Виды налогов и платежей</t>
  </si>
  <si>
    <t>в том числе:</t>
  </si>
  <si>
    <t>Налог на прибыль</t>
  </si>
  <si>
    <t>Налог на доходы физических лиц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</si>
  <si>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</si>
  <si>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</si>
  <si>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Транспортный налог</t>
  </si>
  <si>
    <t>Налог на имущество организаций</t>
  </si>
  <si>
    <t>Акцизы на алкогольную продукцию, этиловый спирт, вино и пиво</t>
  </si>
  <si>
    <t>Тыс. рублей</t>
  </si>
  <si>
    <t>Областной бюджет</t>
  </si>
  <si>
    <t>№ п/п</t>
  </si>
  <si>
    <t>А</t>
  </si>
  <si>
    <t>Транспортный налог с организаций</t>
  </si>
  <si>
    <t>Транспортный налог с физических лиц</t>
  </si>
  <si>
    <t>налог на добычу прочих полезных ископаемых</t>
  </si>
  <si>
    <t>налог на добычу общераспространенных полезных ископаемых</t>
  </si>
  <si>
    <t>Единый налог, взимаемый в связи с применением упрощенной системы налогообложения</t>
  </si>
  <si>
    <t xml:space="preserve">Сборы за пользование объектами животного мира и за пользование объектами водных биологических ресурсов </t>
  </si>
  <si>
    <t>Поступления за 2014 год</t>
  </si>
  <si>
    <t>Поступления за 2015 год</t>
  </si>
  <si>
    <t>Темп роста (снижения) 2015 г. к 2014 г.</t>
  </si>
  <si>
    <t xml:space="preserve">Структура  и объемы налоговых платежей в областной бюджет за январь-декабрь  2015 года по Амурской области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</si>
</sst>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sz val="16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0" fontId="9" fillId="0" borderId="0" xfId="0" applyFont="1" applyFill="1" applyAlignment="1">
      <alignment horizontal="justify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3" fillId="33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horizontal="right" wrapText="1"/>
    </xf>
    <xf numFmtId="3" fontId="10" fillId="0" borderId="10" xfId="0" applyNumberFormat="1" applyFont="1" applyFill="1" applyBorder="1" applyAlignment="1" applyProtection="1">
      <alignment vertical="justify" wrapText="1"/>
      <protection locked="0"/>
    </xf>
    <xf numFmtId="3" fontId="2" fillId="0" borderId="10" xfId="0" applyNumberFormat="1" applyFont="1" applyFill="1" applyBorder="1" applyAlignment="1" applyProtection="1">
      <alignment vertical="justify"/>
      <protection locked="0"/>
    </xf>
    <xf numFmtId="3" fontId="2" fillId="0" borderId="10" xfId="0" applyNumberFormat="1" applyFont="1" applyFill="1" applyBorder="1" applyAlignment="1" applyProtection="1">
      <alignment horizontal="justify" vertical="justify"/>
      <protection locked="0"/>
    </xf>
    <xf numFmtId="3" fontId="10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65" fontId="7" fillId="0" borderId="10" xfId="0" applyNumberFormat="1" applyFont="1" applyFill="1" applyBorder="1" applyAlignment="1">
      <alignment horizontal="right" wrapText="1"/>
    </xf>
    <xf numFmtId="165" fontId="20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20" fillId="0" borderId="10" xfId="0" applyNumberFormat="1" applyFont="1" applyFill="1" applyBorder="1" applyAlignment="1" applyProtection="1">
      <alignment horizontal="right"/>
      <protection locked="0"/>
    </xf>
    <xf numFmtId="3" fontId="7" fillId="0" borderId="10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170" fontId="3" fillId="33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5\1&#1053;&#1052;_12\1NM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4\1&#1053;&#1052;_12\1NM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35882691</v>
          </cell>
          <cell r="G25">
            <v>6563516</v>
          </cell>
        </row>
        <row r="29">
          <cell r="F29">
            <v>8120814</v>
          </cell>
        </row>
        <row r="43">
          <cell r="F43">
            <v>15239418</v>
          </cell>
          <cell r="G43">
            <v>4621874</v>
          </cell>
        </row>
        <row r="51">
          <cell r="F51">
            <v>7144</v>
          </cell>
        </row>
        <row r="109">
          <cell r="F109">
            <v>6225343</v>
          </cell>
        </row>
        <row r="115">
          <cell r="F115">
            <v>157635</v>
          </cell>
        </row>
        <row r="116">
          <cell r="F116">
            <v>646109</v>
          </cell>
        </row>
        <row r="138">
          <cell r="F138">
            <v>2166287</v>
          </cell>
        </row>
        <row r="146">
          <cell r="F146">
            <v>33722</v>
          </cell>
        </row>
        <row r="147">
          <cell r="F147">
            <v>2092268</v>
          </cell>
        </row>
        <row r="150">
          <cell r="F150">
            <v>33205</v>
          </cell>
        </row>
        <row r="159">
          <cell r="F159">
            <v>7091</v>
          </cell>
        </row>
        <row r="424">
          <cell r="F424">
            <v>1370100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32524207</v>
          </cell>
          <cell r="G25">
            <v>6224011</v>
          </cell>
        </row>
        <row r="29">
          <cell r="F29">
            <v>7231867</v>
          </cell>
        </row>
        <row r="41">
          <cell r="F41">
            <v>15151316</v>
          </cell>
          <cell r="G41">
            <v>4639384</v>
          </cell>
        </row>
        <row r="49">
          <cell r="F49">
            <v>6626</v>
          </cell>
        </row>
        <row r="99">
          <cell r="F99">
            <v>4720998</v>
          </cell>
        </row>
        <row r="105">
          <cell r="F105">
            <v>149710</v>
          </cell>
        </row>
        <row r="106">
          <cell r="F106">
            <v>563199</v>
          </cell>
        </row>
        <row r="123">
          <cell r="F123">
            <v>1791541</v>
          </cell>
        </row>
        <row r="131">
          <cell r="F131">
            <v>44385</v>
          </cell>
        </row>
        <row r="132">
          <cell r="F132">
            <v>1710150</v>
          </cell>
        </row>
        <row r="135">
          <cell r="F135">
            <v>30394</v>
          </cell>
        </row>
        <row r="144">
          <cell r="F144">
            <v>6612</v>
          </cell>
        </row>
        <row r="372">
          <cell r="F372">
            <v>1314617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6" sqref="A26:F26"/>
    </sheetView>
  </sheetViews>
  <sheetFormatPr defaultColWidth="9.00390625" defaultRowHeight="12.75"/>
  <cols>
    <col min="1" max="1" width="3.375" style="2" customWidth="1"/>
    <col min="2" max="2" width="43.75390625" style="11" customWidth="1"/>
    <col min="3" max="3" width="19.125" style="11" customWidth="1"/>
    <col min="4" max="4" width="21.00390625" style="11" customWidth="1"/>
    <col min="5" max="5" width="19.75390625" style="15" customWidth="1"/>
    <col min="6" max="16384" width="9.125" style="1" customWidth="1"/>
  </cols>
  <sheetData>
    <row r="1" spans="1:5" ht="16.5" customHeight="1">
      <c r="A1" s="41">
        <v>3</v>
      </c>
      <c r="B1" s="41"/>
      <c r="C1" s="41"/>
      <c r="D1" s="41"/>
      <c r="E1" s="41"/>
    </row>
    <row r="2" spans="1:5" s="11" customFormat="1" ht="11.25" customHeight="1">
      <c r="A2" s="12"/>
      <c r="B2" s="39" t="s">
        <v>22</v>
      </c>
      <c r="C2" s="39"/>
      <c r="D2" s="39"/>
      <c r="E2" s="39"/>
    </row>
    <row r="3" spans="1:5" s="11" customFormat="1" ht="11.25" customHeight="1">
      <c r="A3" s="12"/>
      <c r="B3" s="39"/>
      <c r="C3" s="39"/>
      <c r="D3" s="39"/>
      <c r="E3" s="39"/>
    </row>
    <row r="4" spans="1:5" s="13" customFormat="1" ht="33.75" customHeight="1">
      <c r="A4" s="12"/>
      <c r="B4" s="39"/>
      <c r="C4" s="39"/>
      <c r="D4" s="39"/>
      <c r="E4" s="39"/>
    </row>
    <row r="5" spans="1:5" s="13" customFormat="1" ht="21" customHeight="1">
      <c r="A5" s="12"/>
      <c r="B5" s="20"/>
      <c r="C5" s="20"/>
      <c r="D5" s="20"/>
      <c r="E5" s="21" t="s">
        <v>9</v>
      </c>
    </row>
    <row r="6" spans="1:5" s="11" customFormat="1" ht="19.5">
      <c r="A6" s="42" t="s">
        <v>11</v>
      </c>
      <c r="B6" s="43" t="s">
        <v>0</v>
      </c>
      <c r="C6" s="40" t="s">
        <v>10</v>
      </c>
      <c r="D6" s="40"/>
      <c r="E6" s="40"/>
    </row>
    <row r="7" spans="1:5" s="11" customFormat="1" ht="47.25">
      <c r="A7" s="42"/>
      <c r="B7" s="43"/>
      <c r="C7" s="36" t="s">
        <v>19</v>
      </c>
      <c r="D7" s="36" t="s">
        <v>20</v>
      </c>
      <c r="E7" s="35" t="s">
        <v>21</v>
      </c>
    </row>
    <row r="8" spans="1:5" s="14" customFormat="1" ht="11.25" customHeight="1">
      <c r="A8" s="17"/>
      <c r="B8" s="18" t="s">
        <v>12</v>
      </c>
      <c r="C8" s="18">
        <v>1</v>
      </c>
      <c r="D8" s="18">
        <v>2</v>
      </c>
      <c r="E8" s="18">
        <v>3</v>
      </c>
    </row>
    <row r="9" spans="1:5" s="5" customFormat="1" ht="47.25">
      <c r="A9" s="16">
        <v>1</v>
      </c>
      <c r="B9" s="19" t="s">
        <v>4</v>
      </c>
      <c r="C9" s="29">
        <f>'[2]Лист1'!$F$25-'[2]Лист1'!$G$25</f>
        <v>26300196</v>
      </c>
      <c r="D9" s="29">
        <f>'[1]Лист1'!$F$25-'[1]Лист1'!$G$25</f>
        <v>29319175</v>
      </c>
      <c r="E9" s="27">
        <f>D9/C9*100</f>
        <v>111.47892205822345</v>
      </c>
    </row>
    <row r="10" spans="1:5" ht="18.75">
      <c r="A10" s="16">
        <f aca="true" t="shared" si="0" ref="A10:A15">A9+1</f>
        <v>2</v>
      </c>
      <c r="B10" s="22" t="s">
        <v>1</v>
      </c>
      <c r="C10" s="30"/>
      <c r="D10" s="30"/>
      <c r="E10" s="27"/>
    </row>
    <row r="11" spans="1:5" ht="18.75">
      <c r="A11" s="16">
        <f t="shared" si="0"/>
        <v>3</v>
      </c>
      <c r="B11" s="23" t="s">
        <v>2</v>
      </c>
      <c r="C11" s="31">
        <f>'[2]Лист1'!$F$29</f>
        <v>7231867</v>
      </c>
      <c r="D11" s="31">
        <f>'[1]Лист1'!$F$29</f>
        <v>8120814</v>
      </c>
      <c r="E11" s="27">
        <f aca="true" t="shared" si="1" ref="E11:E17">D11/C11*100</f>
        <v>112.29208169895824</v>
      </c>
    </row>
    <row r="12" spans="1:5" ht="18.75">
      <c r="A12" s="16">
        <f t="shared" si="0"/>
        <v>4</v>
      </c>
      <c r="B12" s="23" t="s">
        <v>3</v>
      </c>
      <c r="C12" s="31">
        <f>'[2]Лист1'!$F$41-'[2]Лист1'!$G$41</f>
        <v>10511932</v>
      </c>
      <c r="D12" s="31">
        <f>'[1]Лист1'!$F$43-'[1]Лист1'!$G$43</f>
        <v>10617544</v>
      </c>
      <c r="E12" s="27">
        <f t="shared" si="1"/>
        <v>101.00468686441275</v>
      </c>
    </row>
    <row r="13" spans="1:5" s="5" customFormat="1" ht="31.5">
      <c r="A13" s="16">
        <f t="shared" si="0"/>
        <v>5</v>
      </c>
      <c r="B13" s="24" t="s">
        <v>8</v>
      </c>
      <c r="C13" s="31">
        <f>'[2]Лист1'!$F$49</f>
        <v>6626</v>
      </c>
      <c r="D13" s="31">
        <f>'[1]Лист1'!$F$51</f>
        <v>7144</v>
      </c>
      <c r="E13" s="27">
        <f t="shared" si="1"/>
        <v>107.81768789616662</v>
      </c>
    </row>
    <row r="14" spans="1:7" s="5" customFormat="1" ht="18.75">
      <c r="A14" s="16">
        <f t="shared" si="0"/>
        <v>6</v>
      </c>
      <c r="B14" s="26" t="s">
        <v>7</v>
      </c>
      <c r="C14" s="31">
        <f>'[2]Лист1'!$F$99</f>
        <v>4720998</v>
      </c>
      <c r="D14" s="31">
        <f>'[1]Лист1'!$F$109</f>
        <v>6225343</v>
      </c>
      <c r="E14" s="27">
        <f t="shared" si="1"/>
        <v>131.86497854902711</v>
      </c>
      <c r="G14" s="1"/>
    </row>
    <row r="15" spans="1:5" ht="18.75">
      <c r="A15" s="16">
        <f t="shared" si="0"/>
        <v>7</v>
      </c>
      <c r="B15" s="23" t="s">
        <v>6</v>
      </c>
      <c r="C15" s="31">
        <f>C16+C17</f>
        <v>712909</v>
      </c>
      <c r="D15" s="31">
        <f>D16+D17</f>
        <v>803744</v>
      </c>
      <c r="E15" s="27">
        <f t="shared" si="1"/>
        <v>112.74145788592934</v>
      </c>
    </row>
    <row r="16" spans="1:5" ht="24" customHeight="1">
      <c r="A16" s="37">
        <f>A15+0.1</f>
        <v>7.1</v>
      </c>
      <c r="B16" s="33" t="s">
        <v>13</v>
      </c>
      <c r="C16" s="30">
        <f>'[2]Лист1'!$F$105</f>
        <v>149710</v>
      </c>
      <c r="D16" s="30">
        <f>'[1]Лист1'!$F$115</f>
        <v>157635</v>
      </c>
      <c r="E16" s="28">
        <f t="shared" si="1"/>
        <v>105.29356756395698</v>
      </c>
    </row>
    <row r="17" spans="1:5" ht="27" customHeight="1">
      <c r="A17" s="37">
        <f>A16+0.1</f>
        <v>7.199999999999999</v>
      </c>
      <c r="B17" s="34" t="s">
        <v>14</v>
      </c>
      <c r="C17" s="30">
        <f>'[2]Лист1'!$F$106</f>
        <v>563199</v>
      </c>
      <c r="D17" s="30">
        <f>'[1]Лист1'!$F$116</f>
        <v>646109</v>
      </c>
      <c r="E17" s="28">
        <f t="shared" si="1"/>
        <v>114.72126193405883</v>
      </c>
    </row>
    <row r="18" spans="1:7" s="5" customFormat="1" ht="31.5" customHeight="1">
      <c r="A18" s="16">
        <f>A15+1</f>
        <v>8</v>
      </c>
      <c r="B18" s="26" t="s">
        <v>5</v>
      </c>
      <c r="C18" s="29">
        <f>'[2]Лист1'!$F$123</f>
        <v>1791541</v>
      </c>
      <c r="D18" s="29">
        <f>'[1]Лист1'!$F$138</f>
        <v>2166287</v>
      </c>
      <c r="E18" s="28">
        <f>D18/C18*100</f>
        <v>120.91752295928477</v>
      </c>
      <c r="G18" s="1"/>
    </row>
    <row r="19" spans="1:5" ht="31.5">
      <c r="A19" s="37">
        <f>A18+0.1</f>
        <v>8.1</v>
      </c>
      <c r="B19" s="25" t="s">
        <v>15</v>
      </c>
      <c r="C19" s="30">
        <f>'[2]Лист1'!$F$132+'[2]Лист1'!$F$135</f>
        <v>1740544</v>
      </c>
      <c r="D19" s="30">
        <f>'[1]Лист1'!$F$147+'[1]Лист1'!$F$150</f>
        <v>2125473</v>
      </c>
      <c r="E19" s="28">
        <f>D19/C19*100</f>
        <v>122.11544206868656</v>
      </c>
    </row>
    <row r="20" spans="1:5" ht="31.5">
      <c r="A20" s="37">
        <f>A19+0.1</f>
        <v>8.2</v>
      </c>
      <c r="B20" s="25" t="s">
        <v>16</v>
      </c>
      <c r="C20" s="30">
        <f>'[2]Лист1'!$F$131</f>
        <v>44385</v>
      </c>
      <c r="D20" s="30">
        <f>'[1]Лист1'!$F$146</f>
        <v>33722</v>
      </c>
      <c r="E20" s="28">
        <f>D20/C20*100</f>
        <v>75.97611805790244</v>
      </c>
    </row>
    <row r="21" spans="1:5" ht="51" customHeight="1">
      <c r="A21" s="37">
        <f>A20+0.1</f>
        <v>8.299999999999999</v>
      </c>
      <c r="B21" s="25" t="s">
        <v>18</v>
      </c>
      <c r="C21" s="30">
        <f>'[2]Лист1'!$F$144</f>
        <v>6612</v>
      </c>
      <c r="D21" s="30">
        <f>'[1]Лист1'!$F$159</f>
        <v>7091</v>
      </c>
      <c r="E21" s="28">
        <f>D21/C21*100</f>
        <v>107.24440411373261</v>
      </c>
    </row>
    <row r="22" spans="1:5" ht="47.25">
      <c r="A22" s="16">
        <f>A18+1</f>
        <v>9</v>
      </c>
      <c r="B22" s="32" t="s">
        <v>17</v>
      </c>
      <c r="C22" s="31">
        <f>'[2]Лист1'!$F$372</f>
        <v>1314617</v>
      </c>
      <c r="D22" s="31">
        <f>'[1]Лист1'!$F$424</f>
        <v>1370100</v>
      </c>
      <c r="E22" s="27">
        <f>D22/C22*100</f>
        <v>104.2204687753163</v>
      </c>
    </row>
    <row r="23" spans="1:5" ht="16.5" customHeight="1">
      <c r="A23" s="4"/>
      <c r="B23" s="7"/>
      <c r="C23" s="7"/>
      <c r="D23" s="9"/>
      <c r="E23" s="38"/>
    </row>
    <row r="24" spans="1:5" s="3" customFormat="1" ht="15.75">
      <c r="A24" s="4"/>
      <c r="B24" s="8"/>
      <c r="C24" s="8"/>
      <c r="D24" s="8"/>
      <c r="E24" s="8"/>
    </row>
    <row r="25" spans="1:6" s="3" customFormat="1" ht="13.5" customHeight="1">
      <c r="A25" s="4"/>
      <c r="B25" s="8"/>
      <c r="C25" s="8"/>
      <c r="D25" s="10"/>
      <c r="E25" s="8"/>
      <c r="F25" s="6"/>
    </row>
    <row r="26" spans="1:5" s="3" customFormat="1" ht="15.75" customHeight="1">
      <c r="A26" s="4"/>
      <c r="B26" s="8"/>
      <c r="C26" s="8"/>
      <c r="D26" s="10"/>
      <c r="E26" s="8"/>
    </row>
  </sheetData>
  <sheetProtection/>
  <mergeCells count="5">
    <mergeCell ref="A1:E1"/>
    <mergeCell ref="B2:E4"/>
    <mergeCell ref="A6:A7"/>
    <mergeCell ref="B6:B7"/>
    <mergeCell ref="C6:E6"/>
  </mergeCells>
  <printOptions/>
  <pageMargins left="0.41" right="0.1968503937007874" top="0.15748031496062992" bottom="0.15748031496062992" header="0.1574803149606299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1Internet_11</cp:lastModifiedBy>
  <cp:lastPrinted>2016-02-04T02:05:20Z</cp:lastPrinted>
  <dcterms:created xsi:type="dcterms:W3CDTF">2004-07-16T03:37:51Z</dcterms:created>
  <dcterms:modified xsi:type="dcterms:W3CDTF">2016-02-11T02:08:56Z</dcterms:modified>
  <cp:category/>
  <cp:version/>
  <cp:contentType/>
  <cp:contentStatus/>
</cp:coreProperties>
</file>