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<sst xmlns="http://schemas.openxmlformats.org/spreadsheetml/2006/main" count="58" uniqueCount="41">
  <si>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</si>
  <si>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</si>
  <si>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</si>
  <si>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</si>
  <si>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</si>
  <si>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</si>
  <si>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</si>
  <si>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</si>
  <si>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</si>
  <si>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</si>
  <si>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</si>
  <si>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</si>
  <si>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</si>
  <si>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</si>
  <si>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</si>
  <si>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</si>
  <si>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</si>
  <si>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</si>
  <si>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</si>
  <si>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</si>
  <si>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</si>
  <si>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</si>
  <si>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</si>
  <si>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</si>
  <si>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</si>
  <si>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</si>
  <si>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</si>
  <si>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</si>
  <si>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</si>
  <si>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</si>
  <si>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</si>
  <si>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</si>
  <si>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</si>
  <si>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</si>
  <si>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</si>
  <si>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</si>
  <si>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</si>
  <si>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</si>
  <si>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</si>
  <si>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3 квартал 2018 г.</t>
  </si>
  <si>
    <t>за 3 квартал 2018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</si>
</sst>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61575</v>
      </c>
      <c r="C10" s="35">
        <v>857</v>
      </c>
      <c r="D10" s="35">
        <v>44831</v>
      </c>
      <c r="E10" s="44"/>
      <c r="F10" s="59">
        <f>100-D10/(B10-C10)*100</f>
        <v>26.165222833426654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2236</v>
      </c>
      <c r="C12" s="35">
        <v>0</v>
      </c>
      <c r="D12" s="35">
        <v>1425</v>
      </c>
      <c r="E12" s="44"/>
      <c r="F12" s="59">
        <f>100-D12/(B12-C12)*100</f>
        <v>36.27012522361359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84605</v>
      </c>
      <c r="C14" s="48"/>
      <c r="D14" s="38">
        <v>84605</v>
      </c>
      <c r="E14" s="48"/>
      <c r="F14" s="47" t="s">
        <v>1</v>
      </c>
    </row>
    <row r="15" spans="1:6" s="4" customFormat="1" ht="12.75">
      <c r="A15" s="25" t="s">
        <v>28</v>
      </c>
      <c r="B15" s="35">
        <v>32736</v>
      </c>
      <c r="C15" s="48"/>
      <c r="D15" s="38">
        <v>32736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181152</v>
      </c>
      <c r="C16" s="36">
        <f>SUM(C2:C13)</f>
        <v>857</v>
      </c>
      <c r="D16" s="36">
        <f>SUM(D2:D15)</f>
        <v>163597</v>
      </c>
      <c r="F16" s="60">
        <f>100-D16/(B16-C16)*100</f>
        <v>9.261488116697635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6" t="s">
        <v>34</v>
      </c>
      <c r="B1" s="65"/>
      <c r="C1" s="65"/>
      <c r="D1" s="65"/>
      <c r="E1" s="65"/>
      <c r="F1" s="65"/>
      <c r="G1" s="65"/>
      <c r="H1" s="21"/>
    </row>
    <row r="2" spans="1:8" s="22" customFormat="1" ht="15.75" customHeight="1">
      <c r="A2" s="63" t="s">
        <v>37</v>
      </c>
      <c r="B2" s="64"/>
      <c r="C2" s="64"/>
      <c r="D2" s="64"/>
      <c r="E2" s="64"/>
      <c r="F2" s="64"/>
      <c r="G2" s="64"/>
      <c r="H2" s="24"/>
    </row>
    <row r="3" spans="1:8" s="22" customFormat="1" ht="15">
      <c r="A3" s="63" t="s">
        <v>40</v>
      </c>
      <c r="B3" s="65"/>
      <c r="C3" s="65"/>
      <c r="D3" s="65"/>
      <c r="E3" s="65"/>
      <c r="F3" s="65"/>
      <c r="G3" s="65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36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112</v>
      </c>
      <c r="D8" s="9">
        <f>SUM(D10:D21)</f>
        <v>502</v>
      </c>
      <c r="E8" s="51"/>
      <c r="F8" s="9">
        <f>SUM(F10:F21)</f>
        <v>117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101</v>
      </c>
      <c r="D18" s="12">
        <v>471</v>
      </c>
      <c r="E18" s="19">
        <f>D18/C18</f>
        <v>4.663366336633663</v>
      </c>
      <c r="F18" s="14">
        <v>105</v>
      </c>
      <c r="G18" s="15">
        <f>Лист1!а1</f>
        <v>26.165222833426654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11</v>
      </c>
      <c r="D20" s="12">
        <v>31</v>
      </c>
      <c r="E20" s="19">
        <f>D20/C20</f>
        <v>2.8181818181818183</v>
      </c>
      <c r="F20" s="14">
        <v>12</v>
      </c>
      <c r="G20" s="15">
        <f>Лист1!зк1</f>
        <v>36.27012522361359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1351</v>
      </c>
      <c r="D22" s="58"/>
      <c r="E22" s="16"/>
      <c r="F22" s="11">
        <f>F23+F24</f>
        <v>1351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160</v>
      </c>
      <c r="D23" s="9" t="s">
        <v>1</v>
      </c>
      <c r="E23" s="16" t="s">
        <v>1</v>
      </c>
      <c r="F23" s="18">
        <f>C23</f>
        <v>160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1191</v>
      </c>
      <c r="D24" s="9" t="s">
        <v>1</v>
      </c>
      <c r="E24" s="16" t="s">
        <v>1</v>
      </c>
      <c r="F24" s="18">
        <f>C24</f>
        <v>1191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1463</v>
      </c>
      <c r="D25" s="9">
        <f>D8+D22</f>
        <v>502</v>
      </c>
      <c r="E25" s="10"/>
      <c r="F25" s="11">
        <f>SUM(F8+F22)</f>
        <v>1468</v>
      </c>
      <c r="G25" s="52">
        <f>Лист1!F16</f>
        <v>9.261488116697635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7" t="s">
        <v>38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2017-04-26T06:21:36Z</cp:lastPrinted>
  <dcterms:created xsi:type="dcterms:W3CDTF">1996-10-08T23:32:33Z</dcterms:created>
  <dcterms:modified xsi:type="dcterms:W3CDTF">2018-10-16T04:11:30Z</dcterms:modified>
  <cp:category/>
  <cp:version/>
  <cp:contentType/>
  <cp:contentStatus/>
</cp:coreProperties>
</file>