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<sst xmlns="http://schemas.openxmlformats.org/spreadsheetml/2006/main" count="58" uniqueCount="41">
  <si>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</si>
  <si>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</si>
  <si>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</si>
  <si>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</si>
  <si>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</si>
  <si>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</si>
  <si>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</si>
  <si>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</si>
  <si>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</si>
  <si>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</si>
  <si>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</si>
  <si>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</si>
  <si>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</si>
  <si>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</si>
  <si>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</si>
  <si>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</si>
  <si>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</si>
  <si>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</si>
  <si>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</si>
  <si>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</si>
  <si>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</si>
  <si>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</si>
  <si>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</si>
  <si>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</si>
  <si>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</si>
  <si>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</si>
  <si>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</si>
  <si>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</si>
  <si>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</si>
  <si>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</si>
  <si>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</si>
  <si>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</si>
  <si>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</si>
  <si>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</si>
  <si>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</si>
  <si>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</si>
  <si>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</si>
  <si>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</si>
  <si>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</si>
  <si>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за  3 квартал 2017 год</t>
  </si>
  <si>
    <t xml:space="preserve"> 3 квартал 2017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</si>
</sst>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81" fontId="4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49553</v>
      </c>
      <c r="C10" s="35">
        <v>1533</v>
      </c>
      <c r="D10" s="35">
        <v>36512</v>
      </c>
      <c r="E10" s="44"/>
      <c r="F10" s="60">
        <f>100-D10/(B10-C10)*100</f>
        <v>23.96501457725948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2200</v>
      </c>
      <c r="C12" s="35">
        <v>0</v>
      </c>
      <c r="D12" s="35">
        <v>1425</v>
      </c>
      <c r="E12" s="44"/>
      <c r="F12" s="60">
        <f>100-D12/(B12-C12)*100</f>
        <v>35.227272727272734</v>
      </c>
    </row>
    <row r="13" spans="1:6" s="4" customFormat="1" ht="12.75">
      <c r="A13" s="46" t="s">
        <v>13</v>
      </c>
      <c r="B13" s="35"/>
      <c r="C13" s="35"/>
      <c r="D13" s="35"/>
      <c r="E13" s="44"/>
      <c r="F13" s="63" t="e">
        <f>100-D13/(B13-C13)*100</f>
        <v>#DIV/0!</v>
      </c>
    </row>
    <row r="14" spans="1:6" s="4" customFormat="1" ht="12.75">
      <c r="A14" s="25" t="s">
        <v>27</v>
      </c>
      <c r="B14" s="35">
        <v>102972</v>
      </c>
      <c r="C14" s="48"/>
      <c r="D14" s="38">
        <v>102972</v>
      </c>
      <c r="E14" s="48"/>
      <c r="F14" s="47" t="s">
        <v>1</v>
      </c>
    </row>
    <row r="15" spans="1:6" s="4" customFormat="1" ht="12.75">
      <c r="A15" s="25" t="s">
        <v>28</v>
      </c>
      <c r="B15" s="35">
        <v>36433</v>
      </c>
      <c r="C15" s="48"/>
      <c r="D15" s="38">
        <v>36433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191158</v>
      </c>
      <c r="C16" s="36">
        <f>SUM(C2:C13)</f>
        <v>1533</v>
      </c>
      <c r="D16" s="36">
        <f>SUM(D2:D15)</f>
        <v>177342</v>
      </c>
      <c r="F16" s="61">
        <f>100-D16/(B16-C16)*100</f>
        <v>6.477521423862882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34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37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39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36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120</v>
      </c>
      <c r="D8" s="9">
        <f>SUM(D10:D21)</f>
        <v>639</v>
      </c>
      <c r="E8" s="51"/>
      <c r="F8" s="9">
        <f>SUM(F10:F21)</f>
        <v>114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103</v>
      </c>
      <c r="D18" s="12">
        <v>560</v>
      </c>
      <c r="E18" s="19">
        <f>D18/C18</f>
        <v>5.436893203883495</v>
      </c>
      <c r="F18" s="14">
        <v>102</v>
      </c>
      <c r="G18" s="15">
        <f>Лист1!а1</f>
        <v>23.96501457725948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17</v>
      </c>
      <c r="D20" s="12">
        <v>79</v>
      </c>
      <c r="E20" s="19">
        <f>D20/C20</f>
        <v>4.647058823529412</v>
      </c>
      <c r="F20" s="14">
        <v>12</v>
      </c>
      <c r="G20" s="15">
        <f>Лист1!зк1</f>
        <v>35.227272727272734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2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1607</v>
      </c>
      <c r="D22" s="58"/>
      <c r="E22" s="16"/>
      <c r="F22" s="11">
        <f>F23+F24</f>
        <v>1607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214</v>
      </c>
      <c r="D23" s="9" t="s">
        <v>1</v>
      </c>
      <c r="E23" s="16" t="s">
        <v>1</v>
      </c>
      <c r="F23" s="18">
        <f>C23</f>
        <v>214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1393</v>
      </c>
      <c r="D24" s="9" t="s">
        <v>1</v>
      </c>
      <c r="E24" s="16" t="s">
        <v>1</v>
      </c>
      <c r="F24" s="18">
        <f>C24</f>
        <v>1393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1727</v>
      </c>
      <c r="D25" s="9">
        <f>D8+D22</f>
        <v>639</v>
      </c>
      <c r="E25" s="10"/>
      <c r="F25" s="11">
        <f>SUM(F8+F22)</f>
        <v>1721</v>
      </c>
      <c r="G25" s="59">
        <f>Лист1!F16</f>
        <v>6.477521423862882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38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2017-04-26T06:21:36Z</cp:lastPrinted>
  <dcterms:created xsi:type="dcterms:W3CDTF">1996-10-08T23:32:33Z</dcterms:created>
  <dcterms:modified xsi:type="dcterms:W3CDTF">2017-10-17T05:43:50Z</dcterms:modified>
  <cp:category/>
  <cp:version/>
  <cp:contentType/>
  <cp:contentStatus/>
</cp:coreProperties>
</file>