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<sst xmlns="http://schemas.openxmlformats.org/spreadsheetml/2006/main" count="58" uniqueCount="41">
  <si>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</si>
  <si>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</si>
  <si>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</si>
  <si>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</si>
  <si>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</si>
  <si>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</si>
  <si>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</si>
  <si>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</si>
  <si>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</si>
  <si>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</si>
  <si>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</si>
  <si>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</si>
  <si>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</si>
  <si>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</si>
  <si>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</si>
  <si>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</si>
  <si>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</si>
  <si>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</si>
  <si>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</si>
  <si>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</si>
  <si>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</si>
  <si>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</si>
  <si>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</si>
  <si>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</si>
  <si>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</si>
  <si>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</si>
  <si>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</si>
  <si>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</si>
  <si>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</si>
  <si>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</si>
  <si>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</si>
  <si>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</si>
  <si>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</si>
  <si>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</si>
  <si>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</si>
  <si>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</si>
  <si>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</si>
  <si>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</si>
  <si>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</si>
  <si>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 xml:space="preserve"> 4 квартал 2016 г.</t>
  </si>
  <si>
    <t>за  4 квартал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</si>
</sst>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81" fontId="46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64205</v>
      </c>
      <c r="C10" s="35">
        <v>550</v>
      </c>
      <c r="D10" s="35">
        <v>45803</v>
      </c>
      <c r="E10" s="44"/>
      <c r="F10" s="60">
        <f>100-D10/(B10-C10)*100</f>
        <v>28.044929699159525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7120</v>
      </c>
      <c r="C12" s="35">
        <v>0</v>
      </c>
      <c r="D12" s="35">
        <v>5270</v>
      </c>
      <c r="E12" s="44"/>
      <c r="F12" s="60">
        <f>100-D12/(B12-C12)*100</f>
        <v>25.98314606741573</v>
      </c>
    </row>
    <row r="13" spans="1:6" s="4" customFormat="1" ht="12.75">
      <c r="A13" s="46" t="s">
        <v>13</v>
      </c>
      <c r="B13" s="35"/>
      <c r="C13" s="35"/>
      <c r="D13" s="35"/>
      <c r="E13" s="44"/>
      <c r="F13" s="63" t="e">
        <f>100-D13/(B13-C13)*100</f>
        <v>#DIV/0!</v>
      </c>
    </row>
    <row r="14" spans="1:6" s="4" customFormat="1" ht="12.75">
      <c r="A14" s="25" t="s">
        <v>27</v>
      </c>
      <c r="B14" s="35">
        <v>82955</v>
      </c>
      <c r="C14" s="48"/>
      <c r="D14" s="38">
        <v>82955</v>
      </c>
      <c r="E14" s="48"/>
      <c r="F14" s="47" t="s">
        <v>1</v>
      </c>
    </row>
    <row r="15" spans="1:6" s="4" customFormat="1" ht="12.75">
      <c r="A15" s="25" t="s">
        <v>28</v>
      </c>
      <c r="B15" s="35">
        <v>44848</v>
      </c>
      <c r="C15" s="48"/>
      <c r="D15" s="38">
        <v>44848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199128</v>
      </c>
      <c r="C16" s="36">
        <f>SUM(C2:C13)</f>
        <v>550</v>
      </c>
      <c r="D16" s="36">
        <f>SUM(D2:D15)</f>
        <v>178876</v>
      </c>
      <c r="F16" s="61">
        <f>100-D16/(B16-C16)*100</f>
        <v>9.92154216479166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3">
      <selection activeCell="G25" sqref="G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34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37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40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3</v>
      </c>
      <c r="C5" s="69" t="s">
        <v>22</v>
      </c>
      <c r="D5" s="69" t="s">
        <v>20</v>
      </c>
      <c r="E5" s="69" t="s">
        <v>4</v>
      </c>
      <c r="F5" s="73" t="s">
        <v>35</v>
      </c>
      <c r="G5" s="71" t="s">
        <v>36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208</v>
      </c>
      <c r="D8" s="9">
        <f>SUM(D10:D21)</f>
        <v>879</v>
      </c>
      <c r="E8" s="51"/>
      <c r="F8" s="9">
        <f>SUM(F10:F21)</f>
        <v>221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163</v>
      </c>
      <c r="D18" s="12">
        <v>727</v>
      </c>
      <c r="E18" s="19">
        <f>D18/C18</f>
        <v>4.460122699386503</v>
      </c>
      <c r="F18" s="14">
        <v>171</v>
      </c>
      <c r="G18" s="15">
        <f>Лист1!а1</f>
        <v>28.044929699159525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45</v>
      </c>
      <c r="D20" s="12">
        <v>152</v>
      </c>
      <c r="E20" s="19">
        <f>D20/C20</f>
        <v>3.3777777777777778</v>
      </c>
      <c r="F20" s="14">
        <v>50</v>
      </c>
      <c r="G20" s="15">
        <f>Лист1!зк1</f>
        <v>25.98314606741573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2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2199</v>
      </c>
      <c r="D22" s="58"/>
      <c r="E22" s="16"/>
      <c r="F22" s="11">
        <f>F23+F24</f>
        <v>2199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225</v>
      </c>
      <c r="D23" s="9" t="s">
        <v>1</v>
      </c>
      <c r="E23" s="16" t="s">
        <v>1</v>
      </c>
      <c r="F23" s="18">
        <f>C23</f>
        <v>225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1974</v>
      </c>
      <c r="D24" s="9" t="s">
        <v>1</v>
      </c>
      <c r="E24" s="16" t="s">
        <v>1</v>
      </c>
      <c r="F24" s="18">
        <f>C24</f>
        <v>1974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2407</v>
      </c>
      <c r="D25" s="9">
        <f>D8+D22</f>
        <v>879</v>
      </c>
      <c r="E25" s="10"/>
      <c r="F25" s="11">
        <f>SUM(F8+F22)</f>
        <v>2420</v>
      </c>
      <c r="G25" s="59">
        <f>Лист1!F16</f>
        <v>9.92154216479166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38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2016-04-08T04:44:35Z</cp:lastPrinted>
  <dcterms:created xsi:type="dcterms:W3CDTF">1996-10-08T23:32:33Z</dcterms:created>
  <dcterms:modified xsi:type="dcterms:W3CDTF">2017-01-12T12:22:23Z</dcterms:modified>
  <cp:category/>
  <cp:version/>
  <cp:contentType/>
  <cp:contentStatus/>
</cp:coreProperties>
</file>