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<sst xmlns="http://schemas.openxmlformats.org/spreadsheetml/2006/main" count="65" uniqueCount="37">
  <si>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</si>
  <si>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</si>
  <si>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</si>
  <si>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</si>
  <si>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</si>
  <si>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</si>
  <si>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</si>
  <si>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Январь 2016г.</t>
  </si>
  <si>
    <t>МРИ 1</t>
  </si>
  <si>
    <t>МРИ 2</t>
  </si>
  <si>
    <t>Другие МРИ по КН</t>
  </si>
  <si>
    <t>Январь 2016г. без переданных</t>
  </si>
  <si>
    <t>Январь 2017г.</t>
  </si>
  <si>
    <t>Январь 2017г. без переданных</t>
  </si>
  <si>
    <t>Всего поступило в бюджетную систему с учетом страховых взносов</t>
  </si>
  <si>
    <t>X</t>
  </si>
  <si>
    <t>в т.ч.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</si>
  <si>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</si>
  <si>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</si>
  <si>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            в том числе:</t>
  </si>
  <si>
    <t>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</si>
  <si>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</si>
  <si>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</si>
  <si>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</si>
  <si>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</si>
  <si>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</si>
  <si>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   в КБ  субъекта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</si>
  <si>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</si>
  <si>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</si>
  <si>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</si>
  <si>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</si>
  <si>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</si>
  <si>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</si>
  <si>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Имущественные налоги КБ субъекта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</si>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</sst>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6" fillId="0" borderId="10" xfId="0" applyNumberFormat="1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 shrinkToFit="1"/>
    </xf>
    <xf numFmtId="165" fontId="4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 wrapText="1" shrinkToFit="1"/>
    </xf>
    <xf numFmtId="164" fontId="0" fillId="0" borderId="11" xfId="0" applyNumberFormat="1" applyFill="1" applyBorder="1" applyAlignment="1">
      <alignment/>
    </xf>
    <xf numFmtId="0" fontId="3" fillId="0" borderId="11" xfId="0" applyFont="1" applyFill="1" applyBorder="1" applyAlignment="1">
      <alignment wrapText="1" shrinkToFit="1"/>
    </xf>
    <xf numFmtId="16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 shrinkToFit="1"/>
    </xf>
    <xf numFmtId="164" fontId="6" fillId="0" borderId="11" xfId="0" applyNumberFormat="1" applyFont="1" applyFill="1" applyBorder="1" applyAlignment="1">
      <alignment wrapText="1" shrinkToFit="1"/>
    </xf>
    <xf numFmtId="164" fontId="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 shrinkToFit="1"/>
    </xf>
    <xf numFmtId="164" fontId="9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 shrinkToFit="1"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 shrinkToFit="1"/>
    </xf>
    <xf numFmtId="0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wrapText="1" shrinkToFit="1"/>
    </xf>
    <xf numFmtId="164" fontId="2" fillId="0" borderId="10" xfId="0" applyNumberFormat="1" applyFont="1" applyFill="1" applyBorder="1" applyAlignment="1">
      <alignment horizontal="center" wrapText="1" shrinkToFit="1"/>
    </xf>
    <xf numFmtId="0" fontId="2" fillId="0" borderId="15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0.57421875" style="2" customWidth="1"/>
    <col min="2" max="2" width="13.57421875" style="1" customWidth="1"/>
    <col min="3" max="3" width="9.7109375" style="1" customWidth="1"/>
    <col min="4" max="4" width="9.421875" style="1" customWidth="1"/>
    <col min="5" max="5" width="12.5742187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11.140625" style="1" customWidth="1"/>
    <col min="11" max="11" width="13.8515625" style="1" customWidth="1"/>
    <col min="12" max="12" width="13.28125" style="1" customWidth="1"/>
    <col min="13" max="13" width="12.7109375" style="1" customWidth="1"/>
    <col min="14" max="14" width="12.57421875" style="2" customWidth="1"/>
    <col min="15" max="15" width="11.7109375" style="2" customWidth="1"/>
    <col min="16" max="16384" width="9.140625" style="2" customWidth="1"/>
  </cols>
  <sheetData>
    <row r="1" ht="17.25">
      <c r="B1" s="42" t="s">
        <v>0</v>
      </c>
    </row>
    <row r="3" spans="1:15" ht="12.75" customHeight="1">
      <c r="A3" s="13"/>
      <c r="B3" s="35" t="s">
        <v>1</v>
      </c>
      <c r="C3" s="36"/>
      <c r="D3" s="36"/>
      <c r="E3" s="36"/>
      <c r="F3" s="37"/>
      <c r="G3" s="35" t="s">
        <v>2</v>
      </c>
      <c r="H3" s="36"/>
      <c r="I3" s="36"/>
      <c r="J3" s="36"/>
      <c r="K3" s="37"/>
      <c r="L3" s="38" t="s">
        <v>3</v>
      </c>
      <c r="M3" s="38" t="s">
        <v>4</v>
      </c>
      <c r="N3" s="40" t="s">
        <v>5</v>
      </c>
      <c r="O3" s="38" t="s">
        <v>4</v>
      </c>
    </row>
    <row r="4" spans="1:15" ht="45">
      <c r="A4" s="13" t="s">
        <v>6</v>
      </c>
      <c r="B4" s="14" t="s">
        <v>7</v>
      </c>
      <c r="C4" s="15" t="s">
        <v>8</v>
      </c>
      <c r="D4" s="15" t="s">
        <v>9</v>
      </c>
      <c r="E4" s="14" t="s">
        <v>10</v>
      </c>
      <c r="F4" s="14" t="s">
        <v>11</v>
      </c>
      <c r="G4" s="14" t="s">
        <v>12</v>
      </c>
      <c r="H4" s="15" t="s">
        <v>8</v>
      </c>
      <c r="I4" s="15" t="s">
        <v>9</v>
      </c>
      <c r="J4" s="14" t="s">
        <v>10</v>
      </c>
      <c r="K4" s="14" t="s">
        <v>13</v>
      </c>
      <c r="L4" s="39"/>
      <c r="M4" s="39"/>
      <c r="N4" s="41"/>
      <c r="O4" s="39"/>
    </row>
    <row r="5" spans="1:15" ht="57" customHeight="1">
      <c r="A5" s="16" t="s">
        <v>14</v>
      </c>
      <c r="B5" s="17" t="s">
        <v>15</v>
      </c>
      <c r="C5" s="17" t="s">
        <v>15</v>
      </c>
      <c r="D5" s="17" t="s">
        <v>15</v>
      </c>
      <c r="E5" s="17" t="s">
        <v>15</v>
      </c>
      <c r="F5" s="17" t="s">
        <v>15</v>
      </c>
      <c r="G5" s="11">
        <f>G7+G33</f>
        <v>13417.5</v>
      </c>
      <c r="H5" s="11">
        <f>H7+H33</f>
        <v>5526.8</v>
      </c>
      <c r="I5" s="11">
        <f>I7+I33</f>
        <v>1353</v>
      </c>
      <c r="J5" s="11">
        <f>J7+J33</f>
        <v>37.3</v>
      </c>
      <c r="K5" s="11">
        <f>G5-H5-I5-J5</f>
        <v>6500.4</v>
      </c>
      <c r="L5" s="17" t="s">
        <v>15</v>
      </c>
      <c r="M5" s="17" t="s">
        <v>15</v>
      </c>
      <c r="N5" s="17" t="s">
        <v>15</v>
      </c>
      <c r="O5" s="17" t="s">
        <v>15</v>
      </c>
    </row>
    <row r="6" spans="1:15" ht="17.25" customHeight="1">
      <c r="A6" s="18" t="s">
        <v>16</v>
      </c>
      <c r="B6" s="19"/>
      <c r="C6" s="20"/>
      <c r="D6" s="20"/>
      <c r="E6" s="19"/>
      <c r="F6" s="19"/>
      <c r="G6" s="19"/>
      <c r="H6" s="20"/>
      <c r="I6" s="20"/>
      <c r="J6" s="19"/>
      <c r="K6" s="19"/>
      <c r="L6" s="3"/>
      <c r="M6" s="3"/>
      <c r="N6" s="4"/>
      <c r="O6" s="3"/>
    </row>
    <row r="7" spans="1:15" ht="26.25">
      <c r="A7" s="16" t="s">
        <v>17</v>
      </c>
      <c r="B7" s="11">
        <f>B10+B32</f>
        <v>8459.2</v>
      </c>
      <c r="C7" s="11">
        <f>C10+C32</f>
        <v>3596.2</v>
      </c>
      <c r="D7" s="11">
        <f>D10+D32</f>
        <v>329.29999999999995</v>
      </c>
      <c r="E7" s="11">
        <f>E10+E32</f>
        <v>116.3</v>
      </c>
      <c r="F7" s="11">
        <f>B7-C7-D7-E7</f>
        <v>4417.400000000001</v>
      </c>
      <c r="G7" s="11">
        <f>G10+G32</f>
        <v>11754.8</v>
      </c>
      <c r="H7" s="11">
        <f>H10+H32</f>
        <v>5526.8</v>
      </c>
      <c r="I7" s="11">
        <f>I10+I32</f>
        <v>1353</v>
      </c>
      <c r="J7" s="11">
        <f>J10+J32</f>
        <v>37.3</v>
      </c>
      <c r="K7" s="11">
        <f>G7-H7-I7-J7</f>
        <v>4837.699999999999</v>
      </c>
      <c r="L7" s="5">
        <f>G7/B7</f>
        <v>1.3895876678645733</v>
      </c>
      <c r="M7" s="6">
        <f>G7-B7</f>
        <v>3295.5999999999985</v>
      </c>
      <c r="N7" s="5">
        <f>K7/F7</f>
        <v>1.0951464662471133</v>
      </c>
      <c r="O7" s="6">
        <f>K7-F7</f>
        <v>420.29999999999836</v>
      </c>
    </row>
    <row r="8" spans="1:15" ht="26.25">
      <c r="A8" s="16" t="s">
        <v>18</v>
      </c>
      <c r="B8" s="11">
        <f aca="true" t="shared" si="0" ref="B8:K8">B7-B25</f>
        <v>4511.4000000000015</v>
      </c>
      <c r="C8" s="11">
        <f t="shared" si="0"/>
        <v>1269.1999999999998</v>
      </c>
      <c r="D8" s="11">
        <f t="shared" si="0"/>
        <v>-298.9000000000001</v>
      </c>
      <c r="E8" s="11">
        <f t="shared" si="0"/>
        <v>116.3</v>
      </c>
      <c r="F8" s="11">
        <f t="shared" si="0"/>
        <v>3424.800000000001</v>
      </c>
      <c r="G8" s="11">
        <f t="shared" si="0"/>
        <v>5180.599999999999</v>
      </c>
      <c r="H8" s="11">
        <f t="shared" si="0"/>
        <v>1167.8000000000002</v>
      </c>
      <c r="I8" s="11">
        <f t="shared" si="0"/>
        <v>339.9</v>
      </c>
      <c r="J8" s="11">
        <f t="shared" si="0"/>
        <v>37.3</v>
      </c>
      <c r="K8" s="11">
        <f t="shared" si="0"/>
        <v>3635.5999999999995</v>
      </c>
      <c r="L8" s="5">
        <f>G8/B8</f>
        <v>1.1483353282794693</v>
      </c>
      <c r="M8" s="6">
        <f>G8-B8</f>
        <v>669.199999999998</v>
      </c>
      <c r="N8" s="5">
        <f>K8/F8</f>
        <v>1.0615510394767573</v>
      </c>
      <c r="O8" s="6">
        <f>K8-F8</f>
        <v>210.79999999999836</v>
      </c>
    </row>
    <row r="9" spans="1:15" ht="15">
      <c r="A9" s="13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5"/>
      <c r="M9" s="6"/>
      <c r="N9" s="5"/>
      <c r="O9" s="6"/>
    </row>
    <row r="10" spans="1:15" ht="36.75" customHeight="1">
      <c r="A10" s="16" t="s">
        <v>20</v>
      </c>
      <c r="B10" s="11">
        <f>SUM(B11:B12)</f>
        <v>8459.1</v>
      </c>
      <c r="C10" s="11">
        <f>SUM(C11:C12)</f>
        <v>3596.2</v>
      </c>
      <c r="D10" s="11">
        <f>SUM(D11:D12)</f>
        <v>329.29999999999995</v>
      </c>
      <c r="E10" s="11">
        <f aca="true" t="shared" si="1" ref="E10:K10">SUM(E11:E12)</f>
        <v>116.3</v>
      </c>
      <c r="F10" s="11">
        <f t="shared" si="1"/>
        <v>4417.299999999999</v>
      </c>
      <c r="G10" s="11">
        <f t="shared" si="1"/>
        <v>11754.8</v>
      </c>
      <c r="H10" s="11">
        <f t="shared" si="1"/>
        <v>5526.8</v>
      </c>
      <c r="I10" s="11">
        <f t="shared" si="1"/>
        <v>1353</v>
      </c>
      <c r="J10" s="11">
        <f t="shared" si="1"/>
        <v>37.3</v>
      </c>
      <c r="K10" s="11">
        <f t="shared" si="1"/>
        <v>4837.7</v>
      </c>
      <c r="L10" s="5">
        <f>G10/B10</f>
        <v>1.3896040949982857</v>
      </c>
      <c r="M10" s="6">
        <f>G10-B10</f>
        <v>3295.699999999999</v>
      </c>
      <c r="N10" s="5">
        <f>K10/F10</f>
        <v>1.095171258461051</v>
      </c>
      <c r="O10" s="6">
        <f>K10-F10</f>
        <v>420.40000000000055</v>
      </c>
    </row>
    <row r="11" spans="1:15" s="7" customFormat="1" ht="18.75" customHeight="1">
      <c r="A11" s="21" t="s">
        <v>21</v>
      </c>
      <c r="B11" s="22">
        <v>7242.9</v>
      </c>
      <c r="C11" s="22">
        <v>3583.5</v>
      </c>
      <c r="D11" s="22">
        <v>848.3</v>
      </c>
      <c r="E11" s="22">
        <v>0</v>
      </c>
      <c r="F11" s="22">
        <f>B11-C11-D11-E11</f>
        <v>2811.0999999999995</v>
      </c>
      <c r="G11" s="22">
        <v>9675.5</v>
      </c>
      <c r="H11" s="22">
        <v>5526.1</v>
      </c>
      <c r="I11" s="22">
        <v>1278.6</v>
      </c>
      <c r="J11" s="22">
        <v>0</v>
      </c>
      <c r="K11" s="22">
        <f>G11-H11-I11-J11</f>
        <v>2870.7999999999997</v>
      </c>
      <c r="L11" s="23">
        <f>G11/B11</f>
        <v>1.3358599456018998</v>
      </c>
      <c r="M11" s="24">
        <f>G11-B11</f>
        <v>2432.6000000000004</v>
      </c>
      <c r="N11" s="23">
        <f>K11/F11</f>
        <v>1.0212372380918502</v>
      </c>
      <c r="O11" s="24">
        <f>K11-F11</f>
        <v>59.70000000000027</v>
      </c>
    </row>
    <row r="12" spans="1:15" ht="18.75" customHeight="1">
      <c r="A12" s="25" t="s">
        <v>22</v>
      </c>
      <c r="B12" s="20">
        <v>1216.2</v>
      </c>
      <c r="C12" s="20">
        <v>12.7</v>
      </c>
      <c r="D12" s="20">
        <v>-519</v>
      </c>
      <c r="E12" s="20">
        <v>116.3</v>
      </c>
      <c r="F12" s="20">
        <f>B12-C12-D12-E12</f>
        <v>1606.2</v>
      </c>
      <c r="G12" s="20">
        <v>2079.3</v>
      </c>
      <c r="H12" s="20">
        <v>0.7</v>
      </c>
      <c r="I12" s="20">
        <v>74.4</v>
      </c>
      <c r="J12" s="20">
        <v>37.3</v>
      </c>
      <c r="K12" s="20">
        <f>G12-H12-I12-J12</f>
        <v>1966.9000000000003</v>
      </c>
      <c r="L12" s="5">
        <f>G12/B12</f>
        <v>1.7096694622594968</v>
      </c>
      <c r="M12" s="6">
        <f>G12-B12</f>
        <v>863.1000000000001</v>
      </c>
      <c r="N12" s="5">
        <f>K12/F12</f>
        <v>1.2245673017058898</v>
      </c>
      <c r="O12" s="6">
        <f>K12-F12</f>
        <v>360.7000000000003</v>
      </c>
    </row>
    <row r="13" spans="1:15" ht="18.75" customHeight="1">
      <c r="A13" s="25" t="s">
        <v>23</v>
      </c>
      <c r="B13" s="20">
        <v>516.5</v>
      </c>
      <c r="C13" s="20">
        <v>5.1</v>
      </c>
      <c r="D13" s="20">
        <v>3.3</v>
      </c>
      <c r="E13" s="20">
        <v>0</v>
      </c>
      <c r="F13" s="20">
        <f>B13-C13-D13-E13</f>
        <v>508.09999999999997</v>
      </c>
      <c r="G13" s="20">
        <v>542.1</v>
      </c>
      <c r="H13" s="20">
        <v>0.7</v>
      </c>
      <c r="I13" s="20">
        <v>0.1</v>
      </c>
      <c r="J13" s="20">
        <v>0</v>
      </c>
      <c r="K13" s="20">
        <v>541.2</v>
      </c>
      <c r="L13" s="5">
        <f>G13/B13</f>
        <v>1.049564375605034</v>
      </c>
      <c r="M13" s="6">
        <f>G13-B13</f>
        <v>25.600000000000023</v>
      </c>
      <c r="N13" s="5">
        <f>K13/F13</f>
        <v>1.0651446565636686</v>
      </c>
      <c r="O13" s="6">
        <f>K13-F13</f>
        <v>33.10000000000008</v>
      </c>
    </row>
    <row r="14" spans="1:15" ht="15">
      <c r="A14" s="13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"/>
      <c r="M14" s="6"/>
      <c r="N14" s="5"/>
      <c r="O14" s="6"/>
    </row>
    <row r="15" spans="1:15" ht="18" customHeight="1">
      <c r="A15" s="10" t="s">
        <v>25</v>
      </c>
      <c r="B15" s="11">
        <f>SUM(B16:B17)</f>
        <v>-254.8</v>
      </c>
      <c r="C15" s="11">
        <f>SUM(C16:C17)</f>
        <v>0</v>
      </c>
      <c r="D15" s="11">
        <f>SUM(D16:D17)</f>
        <v>-532.1</v>
      </c>
      <c r="E15" s="11">
        <f aca="true" t="shared" si="2" ref="E15:J15">SUM(E16:E17)</f>
        <v>116.3</v>
      </c>
      <c r="F15" s="11">
        <f t="shared" si="2"/>
        <v>161.00000000000003</v>
      </c>
      <c r="G15" s="11">
        <f t="shared" si="2"/>
        <v>467.09999999999997</v>
      </c>
      <c r="H15" s="11">
        <f t="shared" si="2"/>
        <v>0</v>
      </c>
      <c r="I15" s="11">
        <f t="shared" si="2"/>
        <v>74.3</v>
      </c>
      <c r="J15" s="11">
        <f t="shared" si="2"/>
        <v>37.3</v>
      </c>
      <c r="K15" s="11">
        <f>SUM(K16:K17)</f>
        <v>355.49999999999994</v>
      </c>
      <c r="L15" s="5"/>
      <c r="M15" s="6">
        <f>G15-B15</f>
        <v>721.9</v>
      </c>
      <c r="N15" s="5">
        <f>K15/F15</f>
        <v>2.20807453416149</v>
      </c>
      <c r="O15" s="6">
        <f>K15-F15</f>
        <v>194.49999999999991</v>
      </c>
    </row>
    <row r="16" spans="1:15" s="7" customFormat="1" ht="17.25" customHeight="1">
      <c r="A16" s="21" t="s">
        <v>21</v>
      </c>
      <c r="B16" s="22">
        <v>44.7</v>
      </c>
      <c r="C16" s="22">
        <v>0</v>
      </c>
      <c r="D16" s="22">
        <v>0</v>
      </c>
      <c r="E16" s="22">
        <v>0</v>
      </c>
      <c r="F16" s="22">
        <f>B16-C16-D16-E16</f>
        <v>44.7</v>
      </c>
      <c r="G16" s="22">
        <v>20.7</v>
      </c>
      <c r="H16" s="22">
        <v>0</v>
      </c>
      <c r="I16" s="22">
        <v>0</v>
      </c>
      <c r="J16" s="22">
        <v>0</v>
      </c>
      <c r="K16" s="22">
        <f>G16-H16-I16-J16</f>
        <v>20.7</v>
      </c>
      <c r="L16" s="26">
        <f>G16/B16</f>
        <v>0.4630872483221476</v>
      </c>
      <c r="M16" s="24">
        <f>G16-B16</f>
        <v>-24.000000000000004</v>
      </c>
      <c r="N16" s="26">
        <f>K16/F16</f>
        <v>0.4630872483221476</v>
      </c>
      <c r="O16" s="24">
        <f>K16-F16</f>
        <v>-24.000000000000004</v>
      </c>
    </row>
    <row r="17" spans="1:15" ht="17.25" customHeight="1">
      <c r="A17" s="25" t="s">
        <v>22</v>
      </c>
      <c r="B17" s="20">
        <v>-299.5</v>
      </c>
      <c r="C17" s="20">
        <v>0</v>
      </c>
      <c r="D17" s="20">
        <v>-532.1</v>
      </c>
      <c r="E17" s="20">
        <v>116.3</v>
      </c>
      <c r="F17" s="20">
        <f>B17-C17-D17-E17</f>
        <v>116.30000000000003</v>
      </c>
      <c r="G17" s="20">
        <v>446.4</v>
      </c>
      <c r="H17" s="20">
        <v>0</v>
      </c>
      <c r="I17" s="20">
        <v>74.3</v>
      </c>
      <c r="J17" s="20">
        <v>37.3</v>
      </c>
      <c r="K17" s="20">
        <f>G17-H17-I17-J17</f>
        <v>334.79999999999995</v>
      </c>
      <c r="L17" s="8"/>
      <c r="M17" s="6">
        <f>G17-B17</f>
        <v>745.9</v>
      </c>
      <c r="N17" s="8">
        <f>K17/F17</f>
        <v>2.878761822871882</v>
      </c>
      <c r="O17" s="6">
        <f>K17-F17</f>
        <v>218.49999999999994</v>
      </c>
    </row>
    <row r="18" spans="1:15" s="9" customFormat="1" ht="18.75" customHeight="1">
      <c r="A18" s="10" t="s">
        <v>26</v>
      </c>
      <c r="B18" s="11">
        <v>869.8</v>
      </c>
      <c r="C18" s="11">
        <v>11.9</v>
      </c>
      <c r="D18" s="11">
        <v>13.1</v>
      </c>
      <c r="E18" s="11">
        <v>0</v>
      </c>
      <c r="F18" s="11">
        <f>B18-C18-D18-E18</f>
        <v>844.8</v>
      </c>
      <c r="G18" s="11">
        <v>934.2</v>
      </c>
      <c r="H18" s="11">
        <v>0</v>
      </c>
      <c r="I18" s="11">
        <v>0</v>
      </c>
      <c r="J18" s="11">
        <v>0</v>
      </c>
      <c r="K18" s="20">
        <f>G18-H18-I18</f>
        <v>934.2</v>
      </c>
      <c r="L18" s="8">
        <f>G18/B18</f>
        <v>1.0740400091975169</v>
      </c>
      <c r="M18" s="6">
        <f>G18-B18</f>
        <v>64.40000000000009</v>
      </c>
      <c r="N18" s="8">
        <f>K18/F18</f>
        <v>1.1058238636363638</v>
      </c>
      <c r="O18" s="6">
        <f>K18-F18</f>
        <v>89.40000000000009</v>
      </c>
    </row>
    <row r="19" spans="1:15" ht="19.5" customHeight="1">
      <c r="A19" s="10" t="s">
        <v>27</v>
      </c>
      <c r="B19" s="11">
        <v>185.6</v>
      </c>
      <c r="C19" s="20">
        <v>0</v>
      </c>
      <c r="D19" s="20">
        <v>0</v>
      </c>
      <c r="E19" s="20">
        <v>0</v>
      </c>
      <c r="F19" s="11">
        <f>B19-C19-D19-E19</f>
        <v>185.6</v>
      </c>
      <c r="G19" s="11">
        <v>200</v>
      </c>
      <c r="H19" s="20">
        <v>0</v>
      </c>
      <c r="I19" s="20">
        <v>0</v>
      </c>
      <c r="J19" s="20">
        <v>0</v>
      </c>
      <c r="K19" s="20">
        <f>G19-H19-I19</f>
        <v>200</v>
      </c>
      <c r="L19" s="8">
        <f>G19/B19</f>
        <v>1.0775862068965518</v>
      </c>
      <c r="M19" s="6">
        <f>G19-B19</f>
        <v>14.400000000000006</v>
      </c>
      <c r="N19" s="8">
        <f>K19/F19</f>
        <v>1.0775862068965518</v>
      </c>
      <c r="O19" s="6">
        <f>K19-F19</f>
        <v>14.400000000000006</v>
      </c>
    </row>
    <row r="20" spans="1:15" s="7" customFormat="1" ht="19.5" customHeight="1">
      <c r="A20" s="27" t="s">
        <v>28</v>
      </c>
      <c r="B20" s="28">
        <v>3230.8</v>
      </c>
      <c r="C20" s="28">
        <v>1257.3</v>
      </c>
      <c r="D20" s="28">
        <v>220</v>
      </c>
      <c r="E20" s="28"/>
      <c r="F20" s="28">
        <f aca="true" t="shared" si="3" ref="F20:F31">B20-C20-D20-E20</f>
        <v>1753.5000000000002</v>
      </c>
      <c r="G20" s="28">
        <v>3034.3</v>
      </c>
      <c r="H20" s="28">
        <v>1167.7</v>
      </c>
      <c r="I20" s="28">
        <v>265.7</v>
      </c>
      <c r="J20" s="28">
        <v>0</v>
      </c>
      <c r="K20" s="28">
        <f>G20-H20-I20-J20</f>
        <v>1600.9</v>
      </c>
      <c r="L20" s="23">
        <f aca="true" t="shared" si="4" ref="L20:L28">G20/B20</f>
        <v>0.9391791506747554</v>
      </c>
      <c r="M20" s="24">
        <f aca="true" t="shared" si="5" ref="M20:M28">G20-B20</f>
        <v>-196.5</v>
      </c>
      <c r="N20" s="23">
        <f aca="true" t="shared" si="6" ref="N20:N28">K20/F20</f>
        <v>0.9129740518962075</v>
      </c>
      <c r="O20" s="24">
        <f aca="true" t="shared" si="7" ref="O20:O28">K20-F20</f>
        <v>-152.60000000000014</v>
      </c>
    </row>
    <row r="21" spans="1:15" s="7" customFormat="1" ht="25.5">
      <c r="A21" s="27" t="s">
        <v>29</v>
      </c>
      <c r="B21" s="28">
        <v>8.3</v>
      </c>
      <c r="C21" s="28">
        <v>0</v>
      </c>
      <c r="D21" s="28">
        <v>0</v>
      </c>
      <c r="E21" s="28"/>
      <c r="F21" s="28">
        <f t="shared" si="3"/>
        <v>8.3</v>
      </c>
      <c r="G21" s="28">
        <v>11</v>
      </c>
      <c r="H21" s="28">
        <v>0</v>
      </c>
      <c r="I21" s="28">
        <v>0</v>
      </c>
      <c r="J21" s="28">
        <v>0</v>
      </c>
      <c r="K21" s="28">
        <f>G21-H21-I21</f>
        <v>11</v>
      </c>
      <c r="L21" s="23">
        <f t="shared" si="4"/>
        <v>1.325301204819277</v>
      </c>
      <c r="M21" s="24">
        <f t="shared" si="5"/>
        <v>2.6999999999999993</v>
      </c>
      <c r="N21" s="23">
        <f t="shared" si="6"/>
        <v>1.325301204819277</v>
      </c>
      <c r="O21" s="24">
        <f t="shared" si="7"/>
        <v>2.6999999999999993</v>
      </c>
    </row>
    <row r="22" spans="1:15" ht="24" customHeight="1">
      <c r="A22" s="16" t="s">
        <v>30</v>
      </c>
      <c r="B22" s="11">
        <f>SUM(B23:B24)</f>
        <v>322.3</v>
      </c>
      <c r="C22" s="11">
        <f>SUM(C23:C24)</f>
        <v>0</v>
      </c>
      <c r="D22" s="11">
        <f>SUM(D23:D24)</f>
        <v>0</v>
      </c>
      <c r="E22" s="11">
        <f aca="true" t="shared" si="8" ref="E22:J22">SUM(E23:E24)</f>
        <v>0</v>
      </c>
      <c r="F22" s="11">
        <f t="shared" si="3"/>
        <v>322.3</v>
      </c>
      <c r="G22" s="11">
        <f t="shared" si="8"/>
        <v>364.2</v>
      </c>
      <c r="H22" s="11">
        <f t="shared" si="8"/>
        <v>0</v>
      </c>
      <c r="I22" s="11">
        <f t="shared" si="8"/>
        <v>0</v>
      </c>
      <c r="J22" s="11">
        <f t="shared" si="8"/>
        <v>0</v>
      </c>
      <c r="K22" s="11">
        <f>SUM(K23:K24)</f>
        <v>364.2</v>
      </c>
      <c r="L22" s="5">
        <f t="shared" si="4"/>
        <v>1.1300031026993484</v>
      </c>
      <c r="M22" s="6">
        <f t="shared" si="5"/>
        <v>41.89999999999998</v>
      </c>
      <c r="N22" s="5">
        <f t="shared" si="6"/>
        <v>1.1300031026993484</v>
      </c>
      <c r="O22" s="6">
        <f t="shared" si="7"/>
        <v>41.89999999999998</v>
      </c>
    </row>
    <row r="23" spans="1:15" s="7" customFormat="1" ht="16.5" customHeight="1">
      <c r="A23" s="21" t="s">
        <v>21</v>
      </c>
      <c r="B23" s="22">
        <v>-0.2</v>
      </c>
      <c r="C23" s="22">
        <v>0</v>
      </c>
      <c r="D23" s="22">
        <v>0</v>
      </c>
      <c r="E23" s="22"/>
      <c r="F23" s="22">
        <f t="shared" si="3"/>
        <v>-0.2</v>
      </c>
      <c r="G23" s="22">
        <v>19.2</v>
      </c>
      <c r="H23" s="22">
        <v>0</v>
      </c>
      <c r="I23" s="22">
        <v>0</v>
      </c>
      <c r="J23" s="22">
        <v>0</v>
      </c>
      <c r="K23" s="22">
        <f>G23-H23-I23</f>
        <v>19.2</v>
      </c>
      <c r="L23" s="26"/>
      <c r="M23" s="24">
        <f t="shared" si="5"/>
        <v>19.4</v>
      </c>
      <c r="N23" s="26"/>
      <c r="O23" s="24">
        <f t="shared" si="7"/>
        <v>19.4</v>
      </c>
    </row>
    <row r="24" spans="1:15" ht="16.5" customHeight="1">
      <c r="A24" s="25" t="s">
        <v>22</v>
      </c>
      <c r="B24" s="20">
        <v>322.5</v>
      </c>
      <c r="C24" s="20">
        <v>0</v>
      </c>
      <c r="D24" s="20">
        <v>0</v>
      </c>
      <c r="E24" s="20"/>
      <c r="F24" s="20">
        <f t="shared" si="3"/>
        <v>322.5</v>
      </c>
      <c r="G24" s="20">
        <v>345</v>
      </c>
      <c r="H24" s="20">
        <v>0</v>
      </c>
      <c r="I24" s="20">
        <v>0</v>
      </c>
      <c r="J24" s="20">
        <v>0</v>
      </c>
      <c r="K24" s="20">
        <f>G24-H24-I24</f>
        <v>345</v>
      </c>
      <c r="L24" s="8">
        <f t="shared" si="4"/>
        <v>1.069767441860465</v>
      </c>
      <c r="M24" s="6">
        <f t="shared" si="5"/>
        <v>22.5</v>
      </c>
      <c r="N24" s="8">
        <f t="shared" si="6"/>
        <v>1.069767441860465</v>
      </c>
      <c r="O24" s="6">
        <f t="shared" si="7"/>
        <v>22.5</v>
      </c>
    </row>
    <row r="25" spans="1:15" ht="18.75" customHeight="1">
      <c r="A25" s="10" t="s">
        <v>31</v>
      </c>
      <c r="B25" s="11">
        <f>SUM(B26:B27)</f>
        <v>3947.7999999999997</v>
      </c>
      <c r="C25" s="11">
        <f>SUM(C26:C27)</f>
        <v>2327</v>
      </c>
      <c r="D25" s="11">
        <f>SUM(D26:D27)</f>
        <v>628.2</v>
      </c>
      <c r="E25" s="11">
        <f aca="true" t="shared" si="9" ref="E25:J25">SUM(E26:E27)</f>
        <v>0</v>
      </c>
      <c r="F25" s="11">
        <f t="shared" si="3"/>
        <v>992.5999999999997</v>
      </c>
      <c r="G25" s="11">
        <f t="shared" si="9"/>
        <v>6574.2</v>
      </c>
      <c r="H25" s="11">
        <f t="shared" si="9"/>
        <v>4359</v>
      </c>
      <c r="I25" s="11">
        <f t="shared" si="9"/>
        <v>1013.1</v>
      </c>
      <c r="J25" s="11">
        <f t="shared" si="9"/>
        <v>0</v>
      </c>
      <c r="K25" s="11">
        <f>SUM(K26:K27)</f>
        <v>1202.0999999999997</v>
      </c>
      <c r="L25" s="5">
        <f t="shared" si="4"/>
        <v>1.6652819291757435</v>
      </c>
      <c r="M25" s="6">
        <f t="shared" si="5"/>
        <v>2626.4</v>
      </c>
      <c r="N25" s="5">
        <f t="shared" si="6"/>
        <v>1.2110618577473302</v>
      </c>
      <c r="O25" s="6">
        <f t="shared" si="7"/>
        <v>209.5</v>
      </c>
    </row>
    <row r="26" spans="1:15" s="7" customFormat="1" ht="16.5" customHeight="1">
      <c r="A26" s="21" t="s">
        <v>21</v>
      </c>
      <c r="B26" s="22">
        <v>3945.7</v>
      </c>
      <c r="C26" s="22">
        <v>2326.3</v>
      </c>
      <c r="D26" s="22">
        <v>628.2</v>
      </c>
      <c r="E26" s="22"/>
      <c r="F26" s="22">
        <f t="shared" si="3"/>
        <v>991.1999999999996</v>
      </c>
      <c r="G26" s="22">
        <v>6572.7</v>
      </c>
      <c r="H26" s="22">
        <v>4358.3</v>
      </c>
      <c r="I26" s="22">
        <v>1013</v>
      </c>
      <c r="J26" s="22">
        <v>0</v>
      </c>
      <c r="K26" s="22">
        <f>G26-H26-I26</f>
        <v>1201.3999999999996</v>
      </c>
      <c r="L26" s="26">
        <f t="shared" si="4"/>
        <v>1.665788073092227</v>
      </c>
      <c r="M26" s="24">
        <f t="shared" si="5"/>
        <v>2627</v>
      </c>
      <c r="N26" s="26">
        <f t="shared" si="6"/>
        <v>1.2120661824051655</v>
      </c>
      <c r="O26" s="24">
        <f t="shared" si="7"/>
        <v>210.20000000000005</v>
      </c>
    </row>
    <row r="27" spans="1:15" ht="16.5" customHeight="1">
      <c r="A27" s="25" t="s">
        <v>22</v>
      </c>
      <c r="B27" s="20">
        <v>2.1</v>
      </c>
      <c r="C27" s="20">
        <v>0.7</v>
      </c>
      <c r="D27" s="20">
        <v>0</v>
      </c>
      <c r="E27" s="20"/>
      <c r="F27" s="20">
        <f t="shared" si="3"/>
        <v>1.4000000000000001</v>
      </c>
      <c r="G27" s="20">
        <v>1.5</v>
      </c>
      <c r="H27" s="20">
        <v>0.7</v>
      </c>
      <c r="I27" s="20">
        <v>0.1</v>
      </c>
      <c r="J27" s="20">
        <v>0</v>
      </c>
      <c r="K27" s="20">
        <f>G27-H27-I27</f>
        <v>0.7000000000000001</v>
      </c>
      <c r="L27" s="8">
        <f t="shared" si="4"/>
        <v>0.7142857142857143</v>
      </c>
      <c r="M27" s="6">
        <f t="shared" si="5"/>
        <v>-0.6000000000000001</v>
      </c>
      <c r="N27" s="8">
        <f t="shared" si="6"/>
        <v>0.5</v>
      </c>
      <c r="O27" s="6">
        <f t="shared" si="7"/>
        <v>-0.7000000000000001</v>
      </c>
    </row>
    <row r="28" spans="1:15" ht="21" customHeight="1">
      <c r="A28" s="10" t="s">
        <v>32</v>
      </c>
      <c r="B28" s="11">
        <v>3726.6</v>
      </c>
      <c r="C28" s="11">
        <v>2326.2</v>
      </c>
      <c r="D28" s="11">
        <v>437.4</v>
      </c>
      <c r="E28" s="11">
        <v>0</v>
      </c>
      <c r="F28" s="11">
        <f t="shared" si="3"/>
        <v>963.0000000000001</v>
      </c>
      <c r="G28" s="11">
        <v>6241.5</v>
      </c>
      <c r="H28" s="11">
        <v>4358.3</v>
      </c>
      <c r="I28" s="11">
        <v>711.2</v>
      </c>
      <c r="J28" s="11">
        <v>0</v>
      </c>
      <c r="K28" s="11">
        <f>G28-H28-I28-J28</f>
        <v>1171.9999999999998</v>
      </c>
      <c r="L28" s="5">
        <f t="shared" si="4"/>
        <v>1.6748510706810498</v>
      </c>
      <c r="M28" s="6">
        <f t="shared" si="5"/>
        <v>2514.9</v>
      </c>
      <c r="N28" s="5">
        <f t="shared" si="6"/>
        <v>1.2170301142263755</v>
      </c>
      <c r="O28" s="6">
        <f t="shared" si="7"/>
        <v>208.99999999999966</v>
      </c>
    </row>
    <row r="29" spans="1:15" s="7" customFormat="1" ht="21" customHeight="1">
      <c r="A29" s="10" t="s">
        <v>33</v>
      </c>
      <c r="B29" s="11">
        <v>126</v>
      </c>
      <c r="C29" s="12">
        <v>0</v>
      </c>
      <c r="D29" s="12">
        <v>0</v>
      </c>
      <c r="E29" s="12">
        <v>0</v>
      </c>
      <c r="F29" s="11">
        <f t="shared" si="3"/>
        <v>126</v>
      </c>
      <c r="G29" s="11">
        <v>150.9</v>
      </c>
      <c r="H29" s="12">
        <v>0</v>
      </c>
      <c r="I29" s="12">
        <v>0</v>
      </c>
      <c r="J29" s="12">
        <v>0</v>
      </c>
      <c r="K29" s="11">
        <f>G29-H29-I29-J29</f>
        <v>150.9</v>
      </c>
      <c r="L29" s="5">
        <f>G29/B29</f>
        <v>1.1976190476190476</v>
      </c>
      <c r="M29" s="6">
        <f>G29-B29</f>
        <v>24.900000000000006</v>
      </c>
      <c r="N29" s="5">
        <f>K29/F29</f>
        <v>1.1976190476190476</v>
      </c>
      <c r="O29" s="6">
        <f>K29-F29</f>
        <v>24.900000000000006</v>
      </c>
    </row>
    <row r="30" spans="1:15" s="7" customFormat="1" ht="15">
      <c r="A30" s="29" t="s">
        <v>16</v>
      </c>
      <c r="B30" s="30"/>
      <c r="C30" s="31"/>
      <c r="D30" s="31"/>
      <c r="E30" s="31"/>
      <c r="F30" s="11"/>
      <c r="G30" s="30"/>
      <c r="H30" s="31"/>
      <c r="I30" s="31"/>
      <c r="J30" s="31"/>
      <c r="K30" s="11"/>
      <c r="L30" s="31"/>
      <c r="M30" s="6"/>
      <c r="N30" s="31"/>
      <c r="O30" s="6"/>
    </row>
    <row r="31" spans="1:15" s="7" customFormat="1" ht="30" customHeight="1">
      <c r="A31" s="32" t="s">
        <v>34</v>
      </c>
      <c r="B31" s="33">
        <v>8.6</v>
      </c>
      <c r="C31" s="20">
        <v>0</v>
      </c>
      <c r="D31" s="20">
        <v>0</v>
      </c>
      <c r="E31" s="20">
        <v>0</v>
      </c>
      <c r="F31" s="11">
        <f t="shared" si="3"/>
        <v>8.6</v>
      </c>
      <c r="G31" s="33">
        <v>6.1</v>
      </c>
      <c r="H31" s="20">
        <v>0</v>
      </c>
      <c r="I31" s="20">
        <v>0</v>
      </c>
      <c r="J31" s="20">
        <v>0</v>
      </c>
      <c r="K31" s="11">
        <f>G31-H31-I31-J31</f>
        <v>6.1</v>
      </c>
      <c r="L31" s="5">
        <f>G31/B31</f>
        <v>0.7093023255813954</v>
      </c>
      <c r="M31" s="6">
        <f>G31-B31</f>
        <v>-2.5</v>
      </c>
      <c r="N31" s="5">
        <f>K31/F31</f>
        <v>0.7093023255813954</v>
      </c>
      <c r="O31" s="6">
        <f>K31-F31</f>
        <v>-2.5</v>
      </c>
    </row>
    <row r="32" spans="1:15" ht="56.25" customHeight="1">
      <c r="A32" s="32" t="s">
        <v>35</v>
      </c>
      <c r="B32" s="11">
        <v>0.1</v>
      </c>
      <c r="C32" s="11">
        <v>0</v>
      </c>
      <c r="D32" s="11">
        <v>0</v>
      </c>
      <c r="E32" s="11">
        <v>0</v>
      </c>
      <c r="F32" s="34">
        <f>B32-C32-D32</f>
        <v>0.1</v>
      </c>
      <c r="G32" s="11">
        <v>0</v>
      </c>
      <c r="H32" s="11">
        <v>0</v>
      </c>
      <c r="I32" s="11">
        <v>0</v>
      </c>
      <c r="J32" s="11">
        <v>0</v>
      </c>
      <c r="K32" s="11">
        <f>G32-H32-I32</f>
        <v>0</v>
      </c>
      <c r="L32" s="5">
        <f>G32/B32</f>
        <v>0</v>
      </c>
      <c r="M32" s="6">
        <f>G32-B32</f>
        <v>-0.1</v>
      </c>
      <c r="N32" s="5">
        <f>K32/F32</f>
        <v>0</v>
      </c>
      <c r="O32" s="6">
        <f>K32-F32</f>
        <v>-0.1</v>
      </c>
    </row>
    <row r="33" spans="1:15" ht="33.75" customHeight="1">
      <c r="A33" s="32" t="s">
        <v>36</v>
      </c>
      <c r="B33" s="17" t="s">
        <v>15</v>
      </c>
      <c r="C33" s="17" t="s">
        <v>15</v>
      </c>
      <c r="D33" s="17" t="s">
        <v>15</v>
      </c>
      <c r="E33" s="17" t="s">
        <v>15</v>
      </c>
      <c r="F33" s="17" t="s">
        <v>15</v>
      </c>
      <c r="G33" s="11">
        <v>1662.7</v>
      </c>
      <c r="H33" s="11">
        <v>0</v>
      </c>
      <c r="I33" s="11">
        <v>0</v>
      </c>
      <c r="J33" s="11">
        <v>0</v>
      </c>
      <c r="K33" s="11">
        <f>G33-H33-I33-J33</f>
        <v>1662.7</v>
      </c>
      <c r="L33" s="17" t="s">
        <v>15</v>
      </c>
      <c r="M33" s="17" t="s">
        <v>15</v>
      </c>
      <c r="N33" s="17" t="s">
        <v>15</v>
      </c>
      <c r="O33" s="17" t="s">
        <v>15</v>
      </c>
    </row>
    <row r="47" spans="2:1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2017-02-11T04:30:59Z</cp:lastPrinted>
  <dcterms:created xsi:type="dcterms:W3CDTF">2017-02-11T04:30:24Z</dcterms:created>
  <dcterms:modified xsi:type="dcterms:W3CDTF">2017-02-14T07:47:26Z</dcterms:modified>
  <cp:category/>
  <cp:version/>
  <cp:contentType/>
  <cp:contentStatus/>
</cp:coreProperties>
</file>