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<sst xmlns="http://schemas.openxmlformats.org/spreadsheetml/2006/main" count="78" uniqueCount="38">
  <si>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</si>
  <si>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</si>
  <si>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</si>
  <si>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</si>
  <si>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</si>
  <si>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</si>
  <si>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</si>
  <si>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01.05.2016г.</t>
  </si>
  <si>
    <t>МРИ 1</t>
  </si>
  <si>
    <t>МРИ 2</t>
  </si>
  <si>
    <t>Другие МРИ по КН</t>
  </si>
  <si>
    <t>На 01.05.2016г. без переданных</t>
  </si>
  <si>
    <t>На 01.05.2017г.</t>
  </si>
  <si>
    <t>На 01.05.2017г. без переданных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</si>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</sst>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0" fontId="5" fillId="0" borderId="10" xfId="0" applyFont="1" applyFill="1" applyBorder="1" applyAlignment="1">
      <alignment wrapText="1" shrinkToFit="1"/>
    </xf>
    <xf numFmtId="164" fontId="26" fillId="0" borderId="0" xfId="52" applyNumberFormat="1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6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0.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1" ht="14.25">
      <c r="B1" s="41" t="s">
        <v>0</v>
      </c>
    </row>
    <row r="3" spans="1:15" ht="15">
      <c r="A3" s="3"/>
      <c r="B3" s="35" t="s">
        <v>1</v>
      </c>
      <c r="C3" s="36"/>
      <c r="D3" s="36"/>
      <c r="E3" s="36"/>
      <c r="F3" s="36"/>
      <c r="G3" s="35" t="s">
        <v>2</v>
      </c>
      <c r="H3" s="36"/>
      <c r="I3" s="36"/>
      <c r="J3" s="36"/>
      <c r="K3" s="36"/>
      <c r="L3" s="37" t="s">
        <v>3</v>
      </c>
      <c r="M3" s="33" t="s">
        <v>4</v>
      </c>
      <c r="N3" s="39" t="s">
        <v>5</v>
      </c>
      <c r="O3" s="33" t="s">
        <v>4</v>
      </c>
    </row>
    <row r="4" spans="1:15" ht="60">
      <c r="A4" s="3" t="s">
        <v>6</v>
      </c>
      <c r="B4" s="4" t="s">
        <v>7</v>
      </c>
      <c r="C4" s="5" t="s">
        <v>8</v>
      </c>
      <c r="D4" s="5" t="s">
        <v>9</v>
      </c>
      <c r="E4" s="6" t="s">
        <v>10</v>
      </c>
      <c r="F4" s="4" t="s">
        <v>11</v>
      </c>
      <c r="G4" s="4" t="s">
        <v>12</v>
      </c>
      <c r="H4" s="5" t="s">
        <v>8</v>
      </c>
      <c r="I4" s="5" t="s">
        <v>9</v>
      </c>
      <c r="J4" s="6" t="s">
        <v>10</v>
      </c>
      <c r="K4" s="4" t="s">
        <v>13</v>
      </c>
      <c r="L4" s="38"/>
      <c r="M4" s="34"/>
      <c r="N4" s="39"/>
      <c r="O4" s="34"/>
    </row>
    <row r="5" spans="1:15" ht="45" customHeight="1">
      <c r="A5" s="23" t="s">
        <v>14</v>
      </c>
      <c r="B5" s="24" t="s">
        <v>15</v>
      </c>
      <c r="C5" s="24" t="s">
        <v>15</v>
      </c>
      <c r="D5" s="24" t="s">
        <v>15</v>
      </c>
      <c r="E5" s="24" t="s">
        <v>15</v>
      </c>
      <c r="F5" s="24" t="s">
        <v>15</v>
      </c>
      <c r="G5" s="8">
        <f>G7+G36</f>
        <v>65159.49999999999</v>
      </c>
      <c r="H5" s="8">
        <f>H7+H36</f>
        <v>24296.600000000002</v>
      </c>
      <c r="I5" s="8">
        <f>I7+I36</f>
        <v>5916.7</v>
      </c>
      <c r="J5" s="8">
        <f>J7+J36</f>
        <v>100.5</v>
      </c>
      <c r="K5" s="8">
        <f>K7+K36</f>
        <v>34845.6</v>
      </c>
      <c r="L5" s="24" t="s">
        <v>15</v>
      </c>
      <c r="M5" s="24" t="s">
        <v>15</v>
      </c>
      <c r="N5" s="24" t="s">
        <v>15</v>
      </c>
      <c r="O5" s="24" t="s">
        <v>15</v>
      </c>
    </row>
    <row r="6" spans="1:15" ht="12.75">
      <c r="A6" s="3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10"/>
      <c r="N6" s="9"/>
      <c r="O6" s="10"/>
    </row>
    <row r="7" spans="1:15" ht="25.5">
      <c r="A7" s="23" t="s">
        <v>17</v>
      </c>
      <c r="B7" s="8">
        <f>B10+B35</f>
        <v>44144.399999999994</v>
      </c>
      <c r="C7" s="8">
        <f aca="true" t="shared" si="0" ref="C7:K7">C10+C35</f>
        <v>17569.2</v>
      </c>
      <c r="D7" s="8">
        <f t="shared" si="0"/>
        <v>3408.5</v>
      </c>
      <c r="E7" s="8">
        <f t="shared" si="0"/>
        <v>469.7</v>
      </c>
      <c r="F7" s="8">
        <f t="shared" si="0"/>
        <v>22697</v>
      </c>
      <c r="G7" s="8">
        <f t="shared" si="0"/>
        <v>54291.09999999999</v>
      </c>
      <c r="H7" s="8">
        <f t="shared" si="0"/>
        <v>24296.600000000002</v>
      </c>
      <c r="I7" s="8">
        <f t="shared" si="0"/>
        <v>5916.7</v>
      </c>
      <c r="J7" s="8">
        <f t="shared" si="0"/>
        <v>100.5</v>
      </c>
      <c r="K7" s="8">
        <f t="shared" si="0"/>
        <v>23977.2</v>
      </c>
      <c r="L7" s="9">
        <f>G7/B7</f>
        <v>1.229852484120296</v>
      </c>
      <c r="M7" s="10">
        <f>G7-B7</f>
        <v>10146.699999999997</v>
      </c>
      <c r="N7" s="9">
        <f>K7/F7</f>
        <v>1.0564039300348065</v>
      </c>
      <c r="O7" s="10">
        <f>K7-F7</f>
        <v>1280.2000000000007</v>
      </c>
    </row>
    <row r="8" spans="1:15" ht="38.25">
      <c r="A8" s="23" t="s">
        <v>18</v>
      </c>
      <c r="B8" s="8">
        <f>B7-B26</f>
        <v>29566.099999999995</v>
      </c>
      <c r="C8" s="8">
        <f aca="true" t="shared" si="1" ref="C8:K8">C7-C26</f>
        <v>8780.9</v>
      </c>
      <c r="D8" s="8">
        <f t="shared" si="1"/>
        <v>889.4000000000001</v>
      </c>
      <c r="E8" s="8">
        <f t="shared" si="1"/>
        <v>469.7</v>
      </c>
      <c r="F8" s="8">
        <f t="shared" si="1"/>
        <v>19426.100000000002</v>
      </c>
      <c r="G8" s="8">
        <f t="shared" si="1"/>
        <v>27555.89999999999</v>
      </c>
      <c r="H8" s="8">
        <f t="shared" si="1"/>
        <v>6496.700000000004</v>
      </c>
      <c r="I8" s="8">
        <f t="shared" si="1"/>
        <v>1905.4999999999995</v>
      </c>
      <c r="J8" s="8">
        <f t="shared" si="1"/>
        <v>100.5</v>
      </c>
      <c r="K8" s="8">
        <f t="shared" si="1"/>
        <v>19053.1</v>
      </c>
      <c r="L8" s="9">
        <f>G8/B8</f>
        <v>0.9320099708788103</v>
      </c>
      <c r="M8" s="10">
        <f>G8-B8</f>
        <v>-2010.2000000000044</v>
      </c>
      <c r="N8" s="9">
        <f>K8/F8</f>
        <v>0.980799028111664</v>
      </c>
      <c r="O8" s="10">
        <f>K8-F8</f>
        <v>-373.00000000000364</v>
      </c>
    </row>
    <row r="9" spans="1:15" ht="12.75">
      <c r="A9" s="3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9"/>
      <c r="M9" s="10"/>
      <c r="N9" s="9"/>
      <c r="O9" s="10"/>
    </row>
    <row r="10" spans="1:15" ht="45">
      <c r="A10" s="40" t="s">
        <v>19</v>
      </c>
      <c r="B10" s="8">
        <f>SUM(B11:B12)</f>
        <v>44143.899999999994</v>
      </c>
      <c r="C10" s="8">
        <f>SUM(C11:C12)</f>
        <v>17569.2</v>
      </c>
      <c r="D10" s="8">
        <f>SUM(D11:D12)</f>
        <v>3408.5</v>
      </c>
      <c r="E10" s="8">
        <f aca="true" t="shared" si="2" ref="E10:J10">SUM(E11:E12)</f>
        <v>469.7</v>
      </c>
      <c r="F10" s="8">
        <f t="shared" si="2"/>
        <v>22696.5</v>
      </c>
      <c r="G10" s="8">
        <f t="shared" si="2"/>
        <v>54290.899999999994</v>
      </c>
      <c r="H10" s="8">
        <f t="shared" si="2"/>
        <v>24296.600000000002</v>
      </c>
      <c r="I10" s="8">
        <f t="shared" si="2"/>
        <v>5916.7</v>
      </c>
      <c r="J10" s="8">
        <f t="shared" si="2"/>
        <v>100.5</v>
      </c>
      <c r="K10" s="8">
        <v>23977</v>
      </c>
      <c r="L10" s="9">
        <f>G10/B10</f>
        <v>1.2298618835218456</v>
      </c>
      <c r="M10" s="10">
        <f>G10-B10</f>
        <v>10147</v>
      </c>
      <c r="N10" s="9">
        <f>K10/F10</f>
        <v>1.056418390500738</v>
      </c>
      <c r="O10" s="10">
        <f>K10-F10</f>
        <v>1280.5</v>
      </c>
    </row>
    <row r="11" spans="1:15" s="18" customFormat="1" ht="12.75">
      <c r="A11" s="25" t="s">
        <v>20</v>
      </c>
      <c r="B11" s="26">
        <v>27629.3</v>
      </c>
      <c r="C11" s="26">
        <v>13924.8</v>
      </c>
      <c r="D11" s="26">
        <v>3320</v>
      </c>
      <c r="E11" s="26">
        <v>0</v>
      </c>
      <c r="F11" s="26">
        <f>B11-C11-D11-E11</f>
        <v>10384.5</v>
      </c>
      <c r="G11" s="26">
        <v>40511.7</v>
      </c>
      <c r="H11" s="26">
        <v>23127.9</v>
      </c>
      <c r="I11" s="26">
        <v>4988</v>
      </c>
      <c r="J11" s="26">
        <v>0</v>
      </c>
      <c r="K11" s="26">
        <f>G11-H11-I11</f>
        <v>12395.799999999996</v>
      </c>
      <c r="L11" s="27">
        <f>G11/B11</f>
        <v>1.4662586457130653</v>
      </c>
      <c r="M11" s="28">
        <f>G11-B11</f>
        <v>12882.399999999998</v>
      </c>
      <c r="N11" s="27">
        <f>K11/F11</f>
        <v>1.1936828927728822</v>
      </c>
      <c r="O11" s="28">
        <f>K11-F11</f>
        <v>2011.2999999999956</v>
      </c>
    </row>
    <row r="12" spans="1:15" ht="12.75">
      <c r="A12" s="11" t="s">
        <v>21</v>
      </c>
      <c r="B12" s="5">
        <v>16514.6</v>
      </c>
      <c r="C12" s="5">
        <v>3644.4</v>
      </c>
      <c r="D12" s="5">
        <v>88.5</v>
      </c>
      <c r="E12" s="5">
        <v>469.7</v>
      </c>
      <c r="F12" s="29">
        <f>B12-C12-D12-E12</f>
        <v>12311.999999999998</v>
      </c>
      <c r="G12" s="5">
        <v>13779.2</v>
      </c>
      <c r="H12" s="5">
        <v>1168.7</v>
      </c>
      <c r="I12" s="5">
        <v>928.7</v>
      </c>
      <c r="J12" s="5">
        <v>100.5</v>
      </c>
      <c r="K12" s="26">
        <f>G12-H12-I12-J12</f>
        <v>11581.3</v>
      </c>
      <c r="L12" s="9">
        <f>G12/B12</f>
        <v>0.8343647439235586</v>
      </c>
      <c r="M12" s="10">
        <f>G12-B12</f>
        <v>-2735.399999999998</v>
      </c>
      <c r="N12" s="9">
        <f>K12/F12</f>
        <v>0.9406513970110462</v>
      </c>
      <c r="O12" s="10">
        <f>K12-F12</f>
        <v>-730.6999999999989</v>
      </c>
    </row>
    <row r="13" spans="1:15" ht="12.75">
      <c r="A13" s="11" t="s">
        <v>22</v>
      </c>
      <c r="B13" s="5">
        <v>2697.7</v>
      </c>
      <c r="C13" s="5">
        <v>20.3</v>
      </c>
      <c r="D13" s="5">
        <v>19.8</v>
      </c>
      <c r="E13" s="5">
        <v>0.03</v>
      </c>
      <c r="F13" s="29">
        <f>B13-C13-D13-E13</f>
        <v>2657.5699999999993</v>
      </c>
      <c r="G13" s="5">
        <v>2885.3</v>
      </c>
      <c r="H13" s="5">
        <v>2.5</v>
      </c>
      <c r="I13" s="5">
        <v>0.9</v>
      </c>
      <c r="J13" s="5">
        <v>0.03</v>
      </c>
      <c r="K13" s="5">
        <f>G13-H13-I13-J13</f>
        <v>2881.87</v>
      </c>
      <c r="L13" s="9">
        <f>G13/B13</f>
        <v>1.069540719872484</v>
      </c>
      <c r="M13" s="10">
        <f>G13-B13</f>
        <v>187.60000000000036</v>
      </c>
      <c r="N13" s="9">
        <f>K13/F13</f>
        <v>1.0844004109016887</v>
      </c>
      <c r="O13" s="10">
        <f>K13-F13</f>
        <v>224.30000000000064</v>
      </c>
    </row>
    <row r="14" spans="1:15" ht="12.75">
      <c r="A14" s="3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9"/>
      <c r="M14" s="10"/>
      <c r="N14" s="9"/>
      <c r="O14" s="10"/>
    </row>
    <row r="15" spans="1:15" ht="12.75">
      <c r="A15" s="12" t="s">
        <v>24</v>
      </c>
      <c r="B15" s="8">
        <f>SUM(B16:B17)</f>
        <v>7373.200000000001</v>
      </c>
      <c r="C15" s="8">
        <f>SUM(C16:C17)</f>
        <v>4072.7</v>
      </c>
      <c r="D15" s="8">
        <f>SUM(D16:D17)</f>
        <v>15.4</v>
      </c>
      <c r="E15" s="8">
        <f aca="true" t="shared" si="3" ref="E15:J15">SUM(E16:E17)</f>
        <v>469.6</v>
      </c>
      <c r="F15" s="8">
        <f t="shared" si="3"/>
        <v>2815.5000000000005</v>
      </c>
      <c r="G15" s="8">
        <f t="shared" si="3"/>
        <v>3613.3</v>
      </c>
      <c r="H15" s="8">
        <f t="shared" si="3"/>
        <v>1376.1000000000001</v>
      </c>
      <c r="I15" s="8">
        <f t="shared" si="3"/>
        <v>927.8</v>
      </c>
      <c r="J15" s="8">
        <f t="shared" si="3"/>
        <v>100.5</v>
      </c>
      <c r="K15" s="8">
        <f>SUM(K16:K17)</f>
        <v>1208.9</v>
      </c>
      <c r="L15" s="9">
        <f>G15/B15</f>
        <v>0.49005859057125806</v>
      </c>
      <c r="M15" s="10">
        <f>G15-B15</f>
        <v>-3759.9000000000005</v>
      </c>
      <c r="N15" s="9">
        <f>K15/F15</f>
        <v>0.429373113123779</v>
      </c>
      <c r="O15" s="10">
        <f>K15-F15</f>
        <v>-1606.6000000000004</v>
      </c>
    </row>
    <row r="16" spans="1:15" s="18" customFormat="1" ht="12.75">
      <c r="A16" s="25" t="s">
        <v>20</v>
      </c>
      <c r="B16" s="26">
        <v>725.1</v>
      </c>
      <c r="C16" s="26">
        <v>481</v>
      </c>
      <c r="D16" s="26">
        <v>0</v>
      </c>
      <c r="E16" s="26">
        <v>0</v>
      </c>
      <c r="F16" s="26">
        <f>B16-C16-D16-E16</f>
        <v>244.10000000000002</v>
      </c>
      <c r="G16" s="26">
        <v>447.9</v>
      </c>
      <c r="H16" s="26">
        <v>209.9</v>
      </c>
      <c r="I16" s="26">
        <v>0</v>
      </c>
      <c r="J16" s="26">
        <v>0</v>
      </c>
      <c r="K16" s="26">
        <f>G16-H16-I16-J16</f>
        <v>237.99999999999997</v>
      </c>
      <c r="L16" s="15">
        <f>G16/B16</f>
        <v>0.6177079023582953</v>
      </c>
      <c r="M16" s="28">
        <f>G16-B16</f>
        <v>-277.20000000000005</v>
      </c>
      <c r="N16" s="15">
        <f>K16/F16</f>
        <v>0.9750102417042193</v>
      </c>
      <c r="O16" s="28">
        <f>K16-F16</f>
        <v>-6.100000000000051</v>
      </c>
    </row>
    <row r="17" spans="1:15" ht="12.75">
      <c r="A17" s="11" t="s">
        <v>21</v>
      </c>
      <c r="B17" s="5">
        <v>6648.1</v>
      </c>
      <c r="C17" s="5">
        <v>3591.7</v>
      </c>
      <c r="D17" s="5">
        <v>15.4</v>
      </c>
      <c r="E17" s="5">
        <v>469.6</v>
      </c>
      <c r="F17" s="29">
        <f>B17-C17-D17-E17</f>
        <v>2571.4000000000005</v>
      </c>
      <c r="G17" s="5">
        <v>3165.4</v>
      </c>
      <c r="H17" s="5">
        <v>1166.2</v>
      </c>
      <c r="I17" s="5">
        <v>927.8</v>
      </c>
      <c r="J17" s="5">
        <v>100.5</v>
      </c>
      <c r="K17" s="5">
        <f>G17-H17-I17-J17</f>
        <v>970.9000000000001</v>
      </c>
      <c r="L17" s="13">
        <f>G17/B17</f>
        <v>0.47613603886824807</v>
      </c>
      <c r="M17" s="10">
        <f>G17-B17</f>
        <v>-3482.7000000000003</v>
      </c>
      <c r="N17" s="13">
        <f>K17/F17</f>
        <v>0.3775764175157501</v>
      </c>
      <c r="O17" s="10">
        <f>K17-F17</f>
        <v>-1600.5000000000005</v>
      </c>
    </row>
    <row r="18" spans="1:15" ht="12.75">
      <c r="A18" s="12" t="s">
        <v>25</v>
      </c>
      <c r="B18" s="8">
        <v>5134</v>
      </c>
      <c r="C18" s="8">
        <v>50.5</v>
      </c>
      <c r="D18" s="8">
        <v>71.1</v>
      </c>
      <c r="E18" s="8">
        <v>0.1</v>
      </c>
      <c r="F18" s="8">
        <f>B18-C18-D18-E18</f>
        <v>5012.299999999999</v>
      </c>
      <c r="G18" s="8">
        <v>5736.3</v>
      </c>
      <c r="H18" s="8">
        <v>0</v>
      </c>
      <c r="I18" s="8">
        <v>0</v>
      </c>
      <c r="J18" s="8"/>
      <c r="K18" s="8">
        <f>G18-H18-I18-J18</f>
        <v>5736.3</v>
      </c>
      <c r="L18" s="9">
        <f>G18/B18</f>
        <v>1.117315932995715</v>
      </c>
      <c r="M18" s="10">
        <f>G18-B18</f>
        <v>602.3000000000002</v>
      </c>
      <c r="N18" s="9">
        <f>K18/F18</f>
        <v>1.1444446661213417</v>
      </c>
      <c r="O18" s="10">
        <f>K18-F18</f>
        <v>724.0000000000009</v>
      </c>
    </row>
    <row r="19" spans="1:15" ht="12.75">
      <c r="A19" s="12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>
        <f>G19-H19-I19</f>
        <v>0</v>
      </c>
      <c r="L19" s="9"/>
      <c r="M19" s="10"/>
      <c r="N19" s="9"/>
      <c r="O19" s="10"/>
    </row>
    <row r="20" spans="1:15" ht="12.75">
      <c r="A20" s="11" t="s">
        <v>21</v>
      </c>
      <c r="B20" s="5">
        <v>1158.2</v>
      </c>
      <c r="C20" s="5">
        <v>0</v>
      </c>
      <c r="D20" s="5">
        <v>0</v>
      </c>
      <c r="E20" s="5">
        <v>0</v>
      </c>
      <c r="F20" s="8">
        <f aca="true" t="shared" si="4" ref="F20:F30">B20-C20-D20-E20</f>
        <v>1158.2</v>
      </c>
      <c r="G20" s="5">
        <v>1206.6</v>
      </c>
      <c r="H20" s="5">
        <v>0</v>
      </c>
      <c r="I20" s="5">
        <v>0</v>
      </c>
      <c r="J20" s="5">
        <v>0</v>
      </c>
      <c r="K20" s="8">
        <f>G20-H20-I20-J20</f>
        <v>1206.6</v>
      </c>
      <c r="L20" s="9">
        <f aca="true" t="shared" si="5" ref="L20:L30">G20/B20</f>
        <v>1.0417889829045068</v>
      </c>
      <c r="M20" s="10">
        <f aca="true" t="shared" si="6" ref="M20:M31">G20-B20</f>
        <v>48.399999999999864</v>
      </c>
      <c r="N20" s="9">
        <f aca="true" t="shared" si="7" ref="N20:N30">K20/F20</f>
        <v>1.0417889829045068</v>
      </c>
      <c r="O20" s="10">
        <f aca="true" t="shared" si="8" ref="O20:O31">K20-F20</f>
        <v>48.399999999999864</v>
      </c>
    </row>
    <row r="21" spans="1:15" s="18" customFormat="1" ht="12.75">
      <c r="A21" s="30" t="s">
        <v>27</v>
      </c>
      <c r="B21" s="31">
        <v>12259.7</v>
      </c>
      <c r="C21" s="31">
        <v>4657.6</v>
      </c>
      <c r="D21" s="31">
        <v>802.9</v>
      </c>
      <c r="E21" s="31">
        <v>0</v>
      </c>
      <c r="F21" s="31">
        <f t="shared" si="4"/>
        <v>6799.200000000001</v>
      </c>
      <c r="G21" s="31">
        <v>13175.4</v>
      </c>
      <c r="H21" s="31">
        <v>5120.8</v>
      </c>
      <c r="I21" s="31">
        <v>977.8</v>
      </c>
      <c r="J21" s="31">
        <v>0</v>
      </c>
      <c r="K21" s="31">
        <v>7076.9</v>
      </c>
      <c r="L21" s="27">
        <f t="shared" si="5"/>
        <v>1.0746918766364593</v>
      </c>
      <c r="M21" s="28">
        <f t="shared" si="6"/>
        <v>915.6999999999989</v>
      </c>
      <c r="N21" s="27">
        <f t="shared" si="7"/>
        <v>1.040843040357689</v>
      </c>
      <c r="O21" s="28">
        <f t="shared" si="8"/>
        <v>277.6999999999989</v>
      </c>
    </row>
    <row r="22" spans="1:15" s="18" customFormat="1" ht="25.5">
      <c r="A22" s="30" t="s">
        <v>28</v>
      </c>
      <c r="B22" s="31">
        <v>27.8</v>
      </c>
      <c r="C22" s="31">
        <v>0</v>
      </c>
      <c r="D22" s="31">
        <v>0</v>
      </c>
      <c r="E22" s="31">
        <v>0</v>
      </c>
      <c r="F22" s="31">
        <f t="shared" si="4"/>
        <v>27.8</v>
      </c>
      <c r="G22" s="31">
        <v>36.4</v>
      </c>
      <c r="H22" s="31">
        <v>0</v>
      </c>
      <c r="I22" s="31">
        <v>0</v>
      </c>
      <c r="J22" s="31">
        <v>0</v>
      </c>
      <c r="K22" s="31">
        <f>G22-H22-I22</f>
        <v>36.4</v>
      </c>
      <c r="L22" s="27">
        <f t="shared" si="5"/>
        <v>1.3093525179856114</v>
      </c>
      <c r="M22" s="28">
        <f t="shared" si="6"/>
        <v>8.599999999999998</v>
      </c>
      <c r="N22" s="27">
        <f t="shared" si="7"/>
        <v>1.3093525179856114</v>
      </c>
      <c r="O22" s="28">
        <f t="shared" si="8"/>
        <v>8.599999999999998</v>
      </c>
    </row>
    <row r="23" spans="1:15" ht="24" customHeight="1">
      <c r="A23" s="14" t="s">
        <v>29</v>
      </c>
      <c r="B23" s="8">
        <f>SUM(B24:B25)</f>
        <v>1324.4</v>
      </c>
      <c r="C23" s="8">
        <f>SUM(C24:C25)</f>
        <v>0</v>
      </c>
      <c r="D23" s="8">
        <f>SUM(D24:D25)</f>
        <v>0</v>
      </c>
      <c r="E23" s="8">
        <f aca="true" t="shared" si="9" ref="E23:J23">SUM(E24:E25)</f>
        <v>0</v>
      </c>
      <c r="F23" s="8">
        <f t="shared" si="4"/>
        <v>1324.4</v>
      </c>
      <c r="G23" s="8">
        <f t="shared" si="9"/>
        <v>1389.5</v>
      </c>
      <c r="H23" s="8">
        <f t="shared" si="9"/>
        <v>0</v>
      </c>
      <c r="I23" s="8">
        <f t="shared" si="9"/>
        <v>0</v>
      </c>
      <c r="J23" s="8">
        <f t="shared" si="9"/>
        <v>0</v>
      </c>
      <c r="K23" s="8">
        <f>SUM(K24:K25)</f>
        <v>1389.5</v>
      </c>
      <c r="L23" s="9">
        <f t="shared" si="5"/>
        <v>1.049154334038055</v>
      </c>
      <c r="M23" s="10">
        <f t="shared" si="6"/>
        <v>65.09999999999991</v>
      </c>
      <c r="N23" s="9">
        <f t="shared" si="7"/>
        <v>1.049154334038055</v>
      </c>
      <c r="O23" s="10">
        <f t="shared" si="8"/>
        <v>65.09999999999991</v>
      </c>
    </row>
    <row r="24" spans="1:15" s="18" customFormat="1" ht="12.75">
      <c r="A24" s="25" t="s">
        <v>20</v>
      </c>
      <c r="B24" s="26">
        <v>-0.8</v>
      </c>
      <c r="C24" s="26">
        <v>0</v>
      </c>
      <c r="D24" s="26">
        <v>0</v>
      </c>
      <c r="E24" s="26"/>
      <c r="F24" s="26">
        <f t="shared" si="4"/>
        <v>-0.8</v>
      </c>
      <c r="G24" s="26">
        <v>68.2</v>
      </c>
      <c r="H24" s="26">
        <v>0</v>
      </c>
      <c r="I24" s="26">
        <v>0</v>
      </c>
      <c r="J24" s="26"/>
      <c r="K24" s="26">
        <f>G24-H24-I24</f>
        <v>68.2</v>
      </c>
      <c r="L24" s="15"/>
      <c r="M24" s="28">
        <f t="shared" si="6"/>
        <v>69</v>
      </c>
      <c r="N24" s="15"/>
      <c r="O24" s="28">
        <f t="shared" si="8"/>
        <v>69</v>
      </c>
    </row>
    <row r="25" spans="1:15" ht="12.75">
      <c r="A25" s="11" t="s">
        <v>21</v>
      </c>
      <c r="B25" s="5">
        <v>1325.2</v>
      </c>
      <c r="C25" s="5">
        <v>0</v>
      </c>
      <c r="D25" s="5">
        <v>0</v>
      </c>
      <c r="E25" s="5"/>
      <c r="F25" s="29">
        <f t="shared" si="4"/>
        <v>1325.2</v>
      </c>
      <c r="G25" s="5">
        <v>1321.3</v>
      </c>
      <c r="H25" s="5">
        <v>0</v>
      </c>
      <c r="I25" s="5">
        <v>0</v>
      </c>
      <c r="J25" s="5"/>
      <c r="K25" s="5">
        <f>G25-H25-I25</f>
        <v>1321.3</v>
      </c>
      <c r="L25" s="13">
        <f t="shared" si="5"/>
        <v>0.9970570479927557</v>
      </c>
      <c r="M25" s="10">
        <f t="shared" si="6"/>
        <v>-3.900000000000091</v>
      </c>
      <c r="N25" s="13">
        <f t="shared" si="7"/>
        <v>0.9970570479927557</v>
      </c>
      <c r="O25" s="10">
        <f t="shared" si="8"/>
        <v>-3.900000000000091</v>
      </c>
    </row>
    <row r="26" spans="1:15" ht="12.75">
      <c r="A26" s="12" t="s">
        <v>30</v>
      </c>
      <c r="B26" s="8">
        <f>SUM(B27:B28)</f>
        <v>14578.3</v>
      </c>
      <c r="C26" s="8">
        <f>SUM(C27:C28)</f>
        <v>8788.300000000001</v>
      </c>
      <c r="D26" s="8">
        <f>SUM(D27:D28)</f>
        <v>2519.1</v>
      </c>
      <c r="E26" s="8">
        <f aca="true" t="shared" si="10" ref="E26:J26">SUM(E27:E28)</f>
        <v>0</v>
      </c>
      <c r="F26" s="8">
        <f t="shared" si="4"/>
        <v>3270.8999999999983</v>
      </c>
      <c r="G26" s="8">
        <f t="shared" si="10"/>
        <v>26735.2</v>
      </c>
      <c r="H26" s="8">
        <f t="shared" si="10"/>
        <v>17799.899999999998</v>
      </c>
      <c r="I26" s="8">
        <f t="shared" si="10"/>
        <v>4011.2000000000003</v>
      </c>
      <c r="J26" s="8">
        <f t="shared" si="10"/>
        <v>0</v>
      </c>
      <c r="K26" s="8">
        <f>SUM(K27:K28)</f>
        <v>4924.100000000002</v>
      </c>
      <c r="L26" s="9">
        <f t="shared" si="5"/>
        <v>1.833903815945618</v>
      </c>
      <c r="M26" s="10">
        <f t="shared" si="6"/>
        <v>12156.900000000001</v>
      </c>
      <c r="N26" s="9">
        <f t="shared" si="7"/>
        <v>1.505426640985663</v>
      </c>
      <c r="O26" s="10">
        <f t="shared" si="8"/>
        <v>1653.200000000004</v>
      </c>
    </row>
    <row r="27" spans="1:15" s="18" customFormat="1" ht="12.75">
      <c r="A27" s="25" t="s">
        <v>20</v>
      </c>
      <c r="B27" s="26">
        <v>14570.4</v>
      </c>
      <c r="C27" s="26">
        <v>8786.2</v>
      </c>
      <c r="D27" s="26">
        <v>2517.1</v>
      </c>
      <c r="E27" s="26"/>
      <c r="F27" s="26">
        <f t="shared" si="4"/>
        <v>3267.099999999999</v>
      </c>
      <c r="G27" s="26">
        <v>26728.9</v>
      </c>
      <c r="H27" s="26">
        <v>17797.3</v>
      </c>
      <c r="I27" s="26">
        <v>4010.3</v>
      </c>
      <c r="J27" s="26"/>
      <c r="K27" s="26">
        <f>G27-H27-I27</f>
        <v>4921.300000000002</v>
      </c>
      <c r="L27" s="15">
        <f t="shared" si="5"/>
        <v>1.8344657662109485</v>
      </c>
      <c r="M27" s="28">
        <f t="shared" si="6"/>
        <v>12158.500000000002</v>
      </c>
      <c r="N27" s="15">
        <f t="shared" si="7"/>
        <v>1.5063205901258008</v>
      </c>
      <c r="O27" s="28">
        <f t="shared" si="8"/>
        <v>1654.200000000003</v>
      </c>
    </row>
    <row r="28" spans="1:15" ht="12.75">
      <c r="A28" s="11" t="s">
        <v>21</v>
      </c>
      <c r="B28" s="5">
        <v>7.9</v>
      </c>
      <c r="C28" s="5">
        <v>2.1</v>
      </c>
      <c r="D28" s="5">
        <v>2</v>
      </c>
      <c r="E28" s="5"/>
      <c r="F28" s="29">
        <f t="shared" si="4"/>
        <v>3.8000000000000007</v>
      </c>
      <c r="G28" s="5">
        <v>6.3</v>
      </c>
      <c r="H28" s="5">
        <v>2.6</v>
      </c>
      <c r="I28" s="5">
        <v>0.9</v>
      </c>
      <c r="J28" s="5"/>
      <c r="K28" s="5">
        <f>G28-H28-I28</f>
        <v>2.8</v>
      </c>
      <c r="L28" s="15">
        <f t="shared" si="5"/>
        <v>0.7974683544303797</v>
      </c>
      <c r="M28" s="10">
        <f t="shared" si="6"/>
        <v>-1.6000000000000005</v>
      </c>
      <c r="N28" s="13">
        <f t="shared" si="7"/>
        <v>0.7368421052631577</v>
      </c>
      <c r="O28" s="10">
        <f t="shared" si="8"/>
        <v>-1.0000000000000009</v>
      </c>
    </row>
    <row r="29" spans="1:15" ht="12.75">
      <c r="A29" s="12" t="s">
        <v>31</v>
      </c>
      <c r="B29" s="8">
        <f>SUM(B30:B31)</f>
        <v>13526.8</v>
      </c>
      <c r="C29" s="8">
        <f>SUM(C30:C31)</f>
        <v>8786.2</v>
      </c>
      <c r="D29" s="8">
        <f>SUM(D30:D31)</f>
        <v>1604.5</v>
      </c>
      <c r="E29" s="8">
        <f aca="true" t="shared" si="11" ref="E29:J29">SUM(E30:E31)</f>
        <v>0</v>
      </c>
      <c r="F29" s="8">
        <f t="shared" si="4"/>
        <v>3136.0999999999985</v>
      </c>
      <c r="G29" s="8">
        <f t="shared" si="11"/>
        <v>25474.8</v>
      </c>
      <c r="H29" s="8">
        <f t="shared" si="11"/>
        <v>17797.1</v>
      </c>
      <c r="I29" s="8">
        <f t="shared" si="11"/>
        <v>2868.3</v>
      </c>
      <c r="J29" s="8">
        <f t="shared" si="11"/>
        <v>0</v>
      </c>
      <c r="K29" s="8">
        <f>SUM(K30:K31)</f>
        <v>4809.400000000001</v>
      </c>
      <c r="L29" s="9">
        <f t="shared" si="5"/>
        <v>1.8832835556081262</v>
      </c>
      <c r="M29" s="10">
        <f t="shared" si="6"/>
        <v>11948</v>
      </c>
      <c r="N29" s="9">
        <f t="shared" si="7"/>
        <v>1.5335607920665804</v>
      </c>
      <c r="O29" s="10">
        <f t="shared" si="8"/>
        <v>1673.300000000002</v>
      </c>
    </row>
    <row r="30" spans="1:15" s="18" customFormat="1" ht="12.75">
      <c r="A30" s="25" t="s">
        <v>20</v>
      </c>
      <c r="B30" s="26">
        <v>13526.8</v>
      </c>
      <c r="C30" s="26">
        <v>8786.2</v>
      </c>
      <c r="D30" s="26">
        <v>1604.5</v>
      </c>
      <c r="E30" s="26"/>
      <c r="F30" s="26">
        <f t="shared" si="4"/>
        <v>3136.0999999999985</v>
      </c>
      <c r="G30" s="26">
        <v>25474.8</v>
      </c>
      <c r="H30" s="26">
        <v>17797.1</v>
      </c>
      <c r="I30" s="26">
        <v>2868.3</v>
      </c>
      <c r="J30" s="26"/>
      <c r="K30" s="26">
        <f>G30-H30-I30-J30</f>
        <v>4809.400000000001</v>
      </c>
      <c r="L30" s="15">
        <f t="shared" si="5"/>
        <v>1.8832835556081262</v>
      </c>
      <c r="M30" s="28">
        <f t="shared" si="6"/>
        <v>11948</v>
      </c>
      <c r="N30" s="15">
        <f t="shared" si="7"/>
        <v>1.5335607920665804</v>
      </c>
      <c r="O30" s="28">
        <f t="shared" si="8"/>
        <v>1673.300000000002</v>
      </c>
    </row>
    <row r="31" spans="1:15" ht="12.75" hidden="1">
      <c r="A31" s="11" t="s">
        <v>32</v>
      </c>
      <c r="B31" s="21" t="s">
        <v>15</v>
      </c>
      <c r="C31" s="21" t="s">
        <v>15</v>
      </c>
      <c r="D31" s="21" t="s">
        <v>15</v>
      </c>
      <c r="E31" s="5"/>
      <c r="F31" s="29"/>
      <c r="G31" s="21" t="s">
        <v>15</v>
      </c>
      <c r="H31" s="21" t="s">
        <v>15</v>
      </c>
      <c r="I31" s="21" t="s">
        <v>15</v>
      </c>
      <c r="J31" s="21" t="s">
        <v>15</v>
      </c>
      <c r="K31" s="21" t="s">
        <v>15</v>
      </c>
      <c r="L31" s="21" t="s">
        <v>15</v>
      </c>
      <c r="M31" s="10" t="e">
        <f t="shared" si="6"/>
        <v>#VALUE!</v>
      </c>
      <c r="N31" s="21" t="s">
        <v>15</v>
      </c>
      <c r="O31" s="10" t="e">
        <f t="shared" si="8"/>
        <v>#VALUE!</v>
      </c>
    </row>
    <row r="32" spans="1:15" s="18" customFormat="1" ht="51" customHeight="1">
      <c r="A32" s="16" t="s">
        <v>33</v>
      </c>
      <c r="B32" s="8">
        <v>2194.6</v>
      </c>
      <c r="C32" s="5">
        <v>0</v>
      </c>
      <c r="D32" s="5">
        <v>0</v>
      </c>
      <c r="E32" s="5">
        <v>0</v>
      </c>
      <c r="F32" s="8">
        <f>B32-C32-D32-E32</f>
        <v>2194.6</v>
      </c>
      <c r="G32" s="8">
        <v>2295.9</v>
      </c>
      <c r="H32" s="17">
        <v>0</v>
      </c>
      <c r="I32" s="17">
        <v>0</v>
      </c>
      <c r="J32" s="17">
        <v>0</v>
      </c>
      <c r="K32" s="8">
        <f>G32-H32-I32-J32</f>
        <v>2295.9</v>
      </c>
      <c r="L32" s="9">
        <f>G32/B32</f>
        <v>1.0461587533035634</v>
      </c>
      <c r="M32" s="10">
        <f>G32-B32</f>
        <v>101.30000000000018</v>
      </c>
      <c r="N32" s="9">
        <f>K32/F32</f>
        <v>1.0461587533035634</v>
      </c>
      <c r="O32" s="10">
        <f>K32-F32</f>
        <v>101.30000000000018</v>
      </c>
    </row>
    <row r="33" spans="1:15" s="18" customFormat="1" ht="12.75">
      <c r="A33" s="19" t="s">
        <v>34</v>
      </c>
      <c r="B33" s="20"/>
      <c r="C33" s="21"/>
      <c r="D33" s="21"/>
      <c r="E33" s="21"/>
      <c r="F33" s="8"/>
      <c r="G33" s="20"/>
      <c r="H33" s="21"/>
      <c r="I33" s="21"/>
      <c r="J33" s="21"/>
      <c r="K33" s="8"/>
      <c r="L33" s="21"/>
      <c r="M33" s="10"/>
      <c r="N33" s="21"/>
      <c r="O33" s="10"/>
    </row>
    <row r="34" spans="1:15" s="18" customFormat="1" ht="22.5">
      <c r="A34" s="16" t="s">
        <v>35</v>
      </c>
      <c r="B34" s="22">
        <v>1533.9</v>
      </c>
      <c r="C34" s="5">
        <v>0</v>
      </c>
      <c r="D34" s="5">
        <v>0</v>
      </c>
      <c r="E34" s="5"/>
      <c r="F34" s="8">
        <f>B34-C34-D34-E34</f>
        <v>1533.9</v>
      </c>
      <c r="G34" s="22">
        <v>1573.2</v>
      </c>
      <c r="H34" s="5">
        <v>0</v>
      </c>
      <c r="I34" s="5">
        <v>0</v>
      </c>
      <c r="J34" s="5">
        <v>0</v>
      </c>
      <c r="K34" s="8">
        <f>G34-H34-I34-J34</f>
        <v>1573.2</v>
      </c>
      <c r="L34" s="9">
        <f>G34/B34</f>
        <v>1.0256209661646782</v>
      </c>
      <c r="M34" s="10">
        <f>G34-B34</f>
        <v>39.299999999999955</v>
      </c>
      <c r="N34" s="9">
        <f>K34/F34</f>
        <v>1.0256209661646782</v>
      </c>
      <c r="O34" s="10">
        <f>K34-F34</f>
        <v>39.299999999999955</v>
      </c>
    </row>
    <row r="35" spans="1:15" ht="45" customHeight="1">
      <c r="A35" s="32" t="s">
        <v>36</v>
      </c>
      <c r="B35" s="8">
        <v>0.5</v>
      </c>
      <c r="C35" s="8">
        <v>0</v>
      </c>
      <c r="D35" s="8">
        <v>0</v>
      </c>
      <c r="E35" s="8">
        <v>0</v>
      </c>
      <c r="F35" s="8">
        <f>B35-C35-D35</f>
        <v>0.5</v>
      </c>
      <c r="G35" s="8">
        <v>0.2</v>
      </c>
      <c r="H35" s="8">
        <v>0</v>
      </c>
      <c r="I35" s="8">
        <v>0</v>
      </c>
      <c r="J35" s="8">
        <v>0</v>
      </c>
      <c r="K35" s="8">
        <f>G35-H35-I35</f>
        <v>0.2</v>
      </c>
      <c r="L35" s="9">
        <f>G35/B35</f>
        <v>0.4</v>
      </c>
      <c r="M35" s="10">
        <f>G35-B35</f>
        <v>-0.3</v>
      </c>
      <c r="N35" s="9">
        <f>K35/F35</f>
        <v>0.4</v>
      </c>
      <c r="O35" s="10">
        <f>K35-F35</f>
        <v>-0.3</v>
      </c>
    </row>
    <row r="36" spans="1:15" ht="33.75" customHeight="1">
      <c r="A36" s="32" t="s">
        <v>37</v>
      </c>
      <c r="B36" s="24" t="s">
        <v>15</v>
      </c>
      <c r="C36" s="24" t="s">
        <v>15</v>
      </c>
      <c r="D36" s="24" t="s">
        <v>15</v>
      </c>
      <c r="E36" s="24" t="s">
        <v>15</v>
      </c>
      <c r="F36" s="24" t="s">
        <v>15</v>
      </c>
      <c r="G36" s="8">
        <v>10868.4</v>
      </c>
      <c r="H36" s="8">
        <v>0</v>
      </c>
      <c r="I36" s="8">
        <v>0</v>
      </c>
      <c r="J36" s="8">
        <v>0</v>
      </c>
      <c r="K36" s="8">
        <f>G36-H36-I36-J36</f>
        <v>10868.4</v>
      </c>
      <c r="L36" s="7" t="s">
        <v>15</v>
      </c>
      <c r="M36" s="7" t="s">
        <v>15</v>
      </c>
      <c r="N36" s="7" t="s">
        <v>15</v>
      </c>
      <c r="O36" s="7" t="s">
        <v>15</v>
      </c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pans="2:4" s="1" customFormat="1" ht="12.75">
      <c r="B101" s="2"/>
      <c r="C101" s="2"/>
      <c r="D101" s="2"/>
    </row>
    <row r="102" spans="2:4" s="1" customFormat="1" ht="12.75">
      <c r="B102" s="2"/>
      <c r="C102" s="2"/>
      <c r="D102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2017-05-16T08:19:53Z</cp:lastPrinted>
  <dcterms:created xsi:type="dcterms:W3CDTF">2017-05-16T06:38:12Z</dcterms:created>
  <dcterms:modified xsi:type="dcterms:W3CDTF">2017-05-17T08:24:50Z</dcterms:modified>
  <cp:category/>
  <cp:version/>
  <cp:contentType/>
  <cp:contentStatus/>
</cp:coreProperties>
</file>