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170" windowHeight="4950" activeTab="0"/>
  </bookViews>
  <sheets>
    <sheet name="Лист1" sheetId="1" r:id="rId1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<sst xmlns="http://schemas.openxmlformats.org/spreadsheetml/2006/main" count="60" uniqueCount="37">
  <si>
    <t>Динамика поступлений  по УФНС России по Томской области</t>
  </si>
  <si>
    <t>2013 год</t>
  </si>
  <si>
    <t>2014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</si>
  <si>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</si>
  <si>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</si>
  <si>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</si>
  <si>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</si>
  <si>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01.10.2013г.</t>
  </si>
  <si>
    <t>МРИ 1</t>
  </si>
  <si>
    <t>МРИ 2</t>
  </si>
  <si>
    <t>Другие МРИ по КН</t>
  </si>
  <si>
    <t>На 01.10.2013г. без переданных</t>
  </si>
  <si>
    <t>На 01.10.2014г.</t>
  </si>
  <si>
    <t>МРИ 4, 7 и др.</t>
  </si>
  <si>
    <t>На 01.10.2014г.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</si>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</sst>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 shrinkToFit="1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164" fontId="4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0" fontId="3" fillId="0" borderId="10" xfId="0" applyFont="1" applyBorder="1" applyAlignment="1">
      <alignment/>
    </xf>
    <xf numFmtId="0" fontId="5" fillId="16" borderId="10" xfId="0" applyFont="1" applyFill="1" applyBorder="1" applyAlignment="1">
      <alignment/>
    </xf>
    <xf numFmtId="164" fontId="5" fillId="16" borderId="10" xfId="0" applyNumberFormat="1" applyFont="1" applyFill="1" applyBorder="1" applyAlignment="1">
      <alignment/>
    </xf>
    <xf numFmtId="165" fontId="6" fillId="16" borderId="10" xfId="0" applyNumberFormat="1" applyFont="1" applyFill="1" applyBorder="1" applyAlignment="1">
      <alignment/>
    </xf>
    <xf numFmtId="166" fontId="6" fillId="16" borderId="10" xfId="0" applyNumberFormat="1" applyFont="1" applyFill="1" applyBorder="1" applyAlignment="1">
      <alignment/>
    </xf>
    <xf numFmtId="0" fontId="5" fillId="16" borderId="0" xfId="0" applyFont="1" applyFill="1" applyAlignment="1">
      <alignment/>
    </xf>
    <xf numFmtId="0" fontId="7" fillId="0" borderId="10" xfId="0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6" fillId="16" borderId="10" xfId="0" applyFont="1" applyFill="1" applyBorder="1" applyAlignment="1">
      <alignment wrapText="1" shrinkToFit="1"/>
    </xf>
    <xf numFmtId="164" fontId="6" fillId="16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165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164" fontId="0" fillId="33" borderId="0" xfId="0" applyNumberFormat="1" applyFill="1" applyAlignment="1">
      <alignment/>
    </xf>
    <xf numFmtId="164" fontId="0" fillId="34" borderId="11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 shrinkToFit="1"/>
    </xf>
    <xf numFmtId="164" fontId="2" fillId="0" borderId="14" xfId="0" applyNumberFormat="1" applyFon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 wrapText="1" shrinkToFit="1"/>
    </xf>
    <xf numFmtId="164" fontId="0" fillId="0" borderId="14" xfId="0" applyNumberForma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3.28125" style="0" customWidth="1"/>
    <col min="2" max="2" width="12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37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37" customWidth="1"/>
    <col min="12" max="12" width="14.28125" style="37" customWidth="1"/>
    <col min="13" max="13" width="13.00390625" style="37" customWidth="1"/>
    <col min="14" max="14" width="13.140625" style="0" customWidth="1"/>
    <col min="15" max="15" width="12.421875" style="0" customWidth="1"/>
  </cols>
  <sheetData>
    <row r="1" spans="2:13" ht="18.75">
      <c r="B1" s="47" t="s">
        <v>0</v>
      </c>
      <c r="F1" s="2"/>
      <c r="K1" s="2"/>
      <c r="L1" s="2"/>
      <c r="M1" s="2"/>
    </row>
    <row r="2" spans="6:13" ht="12.75">
      <c r="F2" s="2"/>
      <c r="K2" s="2"/>
      <c r="L2" s="2"/>
      <c r="M2" s="2"/>
    </row>
    <row r="3" spans="1:15" ht="12.75" customHeight="1">
      <c r="A3" s="3"/>
      <c r="B3" s="38" t="s">
        <v>1</v>
      </c>
      <c r="C3" s="39"/>
      <c r="D3" s="39"/>
      <c r="E3" s="39"/>
      <c r="F3" s="39"/>
      <c r="G3" s="40" t="s">
        <v>2</v>
      </c>
      <c r="H3" s="41"/>
      <c r="I3" s="41"/>
      <c r="J3" s="41"/>
      <c r="K3" s="41"/>
      <c r="L3" s="42" t="s">
        <v>3</v>
      </c>
      <c r="M3" s="44" t="s">
        <v>4</v>
      </c>
      <c r="N3" s="46" t="s">
        <v>5</v>
      </c>
      <c r="O3" s="44" t="s">
        <v>4</v>
      </c>
    </row>
    <row r="4" spans="1:15" ht="38.25">
      <c r="A4" s="3" t="s">
        <v>6</v>
      </c>
      <c r="B4" s="4" t="s">
        <v>7</v>
      </c>
      <c r="C4" s="5" t="s">
        <v>8</v>
      </c>
      <c r="D4" s="5" t="s">
        <v>9</v>
      </c>
      <c r="E4" s="4" t="s">
        <v>10</v>
      </c>
      <c r="F4" s="6" t="s">
        <v>11</v>
      </c>
      <c r="G4" s="4" t="s">
        <v>12</v>
      </c>
      <c r="H4" s="5" t="s">
        <v>8</v>
      </c>
      <c r="I4" s="5" t="s">
        <v>9</v>
      </c>
      <c r="J4" s="5" t="s">
        <v>13</v>
      </c>
      <c r="K4" s="6" t="s">
        <v>14</v>
      </c>
      <c r="L4" s="43"/>
      <c r="M4" s="45"/>
      <c r="N4" s="46"/>
      <c r="O4" s="45"/>
    </row>
    <row r="5" spans="1:15" ht="31.5">
      <c r="A5" s="7" t="s">
        <v>15</v>
      </c>
      <c r="B5" s="8">
        <f>B7+B8</f>
        <v>94575.90000000001</v>
      </c>
      <c r="C5" s="8">
        <f>C7+C8</f>
        <v>39305.7</v>
      </c>
      <c r="D5" s="8">
        <f>D7+D8</f>
        <v>7952.1</v>
      </c>
      <c r="E5" s="8">
        <f>E7+E8</f>
        <v>231.3</v>
      </c>
      <c r="F5" s="9">
        <f aca="true" t="shared" si="0" ref="F5:K5">F7+F8</f>
        <v>47086.80000000001</v>
      </c>
      <c r="G5" s="8">
        <f t="shared" si="0"/>
        <v>106189.40000000001</v>
      </c>
      <c r="H5" s="8">
        <f t="shared" si="0"/>
        <v>44423.2</v>
      </c>
      <c r="I5" s="8">
        <f t="shared" si="0"/>
        <v>10667.7</v>
      </c>
      <c r="J5" s="8">
        <f t="shared" si="0"/>
        <v>447.7</v>
      </c>
      <c r="K5" s="9">
        <f t="shared" si="0"/>
        <v>50650.8</v>
      </c>
      <c r="L5" s="10">
        <f>G5/B5</f>
        <v>1.1227955536241263</v>
      </c>
      <c r="M5" s="11">
        <f>G5-B5</f>
        <v>11613.5</v>
      </c>
      <c r="N5" s="10">
        <f>K5/F5</f>
        <v>1.0756900022936362</v>
      </c>
      <c r="O5" s="11">
        <f>K5-F5</f>
        <v>3563.9999999999927</v>
      </c>
    </row>
    <row r="6" spans="1:15" ht="12.75">
      <c r="A6" s="3" t="s">
        <v>16</v>
      </c>
      <c r="B6" s="5"/>
      <c r="C6" s="5"/>
      <c r="D6" s="5"/>
      <c r="E6" s="5"/>
      <c r="F6" s="12"/>
      <c r="G6" s="5"/>
      <c r="H6" s="5"/>
      <c r="I6" s="5"/>
      <c r="J6" s="5"/>
      <c r="K6" s="12"/>
      <c r="L6" s="10"/>
      <c r="M6" s="11"/>
      <c r="N6" s="10"/>
      <c r="O6" s="11"/>
    </row>
    <row r="7" spans="1:15" ht="25.5">
      <c r="A7" s="13" t="s">
        <v>17</v>
      </c>
      <c r="B7" s="8">
        <f>B10</f>
        <v>94567.8</v>
      </c>
      <c r="C7" s="8">
        <f>C10</f>
        <v>39305.7</v>
      </c>
      <c r="D7" s="8">
        <f>D10</f>
        <v>7952.1</v>
      </c>
      <c r="E7" s="8">
        <f aca="true" t="shared" si="1" ref="E7:K7">E10</f>
        <v>231.3</v>
      </c>
      <c r="F7" s="9">
        <f>F10</f>
        <v>47078.70000000001</v>
      </c>
      <c r="G7" s="8">
        <f t="shared" si="1"/>
        <v>106187.40000000001</v>
      </c>
      <c r="H7" s="8">
        <f t="shared" si="1"/>
        <v>44423.2</v>
      </c>
      <c r="I7" s="8">
        <f t="shared" si="1"/>
        <v>10667.7</v>
      </c>
      <c r="J7" s="8">
        <f t="shared" si="1"/>
        <v>447.7</v>
      </c>
      <c r="K7" s="9">
        <f t="shared" si="1"/>
        <v>50648.8</v>
      </c>
      <c r="L7" s="10">
        <f>G7/B7</f>
        <v>1.1228705753966997</v>
      </c>
      <c r="M7" s="11">
        <f>G7-B7</f>
        <v>11619.600000000006</v>
      </c>
      <c r="N7" s="10">
        <f>K7/F7</f>
        <v>1.0758325952075989</v>
      </c>
      <c r="O7" s="11">
        <f>K7-F7</f>
        <v>3570.0999999999913</v>
      </c>
    </row>
    <row r="8" spans="1:15" ht="25.5">
      <c r="A8" s="13" t="s">
        <v>18</v>
      </c>
      <c r="B8" s="8">
        <f>B37+B38</f>
        <v>8.1</v>
      </c>
      <c r="C8" s="8">
        <f>C37+C38</f>
        <v>0</v>
      </c>
      <c r="D8" s="8">
        <f>D37+D38</f>
        <v>0</v>
      </c>
      <c r="E8" s="8">
        <f>E37+E38</f>
        <v>0</v>
      </c>
      <c r="F8" s="9">
        <f>B8-C8-D8</f>
        <v>8.1</v>
      </c>
      <c r="G8" s="8">
        <f>G37+G38</f>
        <v>2</v>
      </c>
      <c r="H8" s="8">
        <f>H37+H38</f>
        <v>0</v>
      </c>
      <c r="I8" s="8">
        <f>I37+I38</f>
        <v>0</v>
      </c>
      <c r="J8" s="8">
        <f>J37+J38</f>
        <v>0</v>
      </c>
      <c r="K8" s="9">
        <f>G8-H8-I8</f>
        <v>2</v>
      </c>
      <c r="L8" s="10">
        <f>G8/B8</f>
        <v>0.2469135802469136</v>
      </c>
      <c r="M8" s="11">
        <f>G8-B8</f>
        <v>-6.1</v>
      </c>
      <c r="N8" s="10">
        <f>K8/F8</f>
        <v>0.2469135802469136</v>
      </c>
      <c r="O8" s="11">
        <f>K8-F8</f>
        <v>-6.1</v>
      </c>
    </row>
    <row r="9" spans="1:15" ht="12.75">
      <c r="A9" s="3"/>
      <c r="B9" s="5"/>
      <c r="C9" s="5"/>
      <c r="D9" s="5"/>
      <c r="E9" s="5"/>
      <c r="F9" s="12"/>
      <c r="G9" s="5"/>
      <c r="H9" s="5"/>
      <c r="I9" s="5"/>
      <c r="J9" s="5"/>
      <c r="K9" s="12"/>
      <c r="L9" s="10"/>
      <c r="M9" s="11"/>
      <c r="N9" s="10"/>
      <c r="O9" s="11"/>
    </row>
    <row r="10" spans="1:15" ht="15.75">
      <c r="A10" s="14" t="s">
        <v>19</v>
      </c>
      <c r="B10" s="8">
        <f>SUM(B11:B12)</f>
        <v>94567.8</v>
      </c>
      <c r="C10" s="8">
        <f>SUM(C11:C12)</f>
        <v>39305.7</v>
      </c>
      <c r="D10" s="8">
        <f>SUM(D11:D12)</f>
        <v>7952.1</v>
      </c>
      <c r="E10" s="8">
        <f aca="true" t="shared" si="2" ref="E10:K10">SUM(E11:E12)</f>
        <v>231.3</v>
      </c>
      <c r="F10" s="9">
        <f t="shared" si="2"/>
        <v>47078.70000000001</v>
      </c>
      <c r="G10" s="8">
        <f t="shared" si="2"/>
        <v>106187.40000000001</v>
      </c>
      <c r="H10" s="8">
        <f t="shared" si="2"/>
        <v>44423.2</v>
      </c>
      <c r="I10" s="8">
        <f t="shared" si="2"/>
        <v>10667.7</v>
      </c>
      <c r="J10" s="8">
        <f t="shared" si="2"/>
        <v>447.7</v>
      </c>
      <c r="K10" s="9">
        <f t="shared" si="2"/>
        <v>50648.8</v>
      </c>
      <c r="L10" s="10">
        <f>G10/B10</f>
        <v>1.1228705753966997</v>
      </c>
      <c r="M10" s="11">
        <f>G10-B10</f>
        <v>11619.600000000006</v>
      </c>
      <c r="N10" s="10">
        <f>K10/F10</f>
        <v>1.0758325952075989</v>
      </c>
      <c r="O10" s="11">
        <f>K10-F10</f>
        <v>3570.0999999999913</v>
      </c>
    </row>
    <row r="11" spans="1:15" s="19" customFormat="1" ht="12.75">
      <c r="A11" s="15" t="s">
        <v>20</v>
      </c>
      <c r="B11" s="16">
        <v>68568.6</v>
      </c>
      <c r="C11" s="16">
        <v>36987.2</v>
      </c>
      <c r="D11" s="16">
        <v>7331.6</v>
      </c>
      <c r="E11" s="16"/>
      <c r="F11" s="16">
        <f>B11-C11-D11-E11</f>
        <v>24249.80000000001</v>
      </c>
      <c r="G11" s="16">
        <v>75104.6</v>
      </c>
      <c r="H11" s="16">
        <v>40972</v>
      </c>
      <c r="I11" s="16">
        <v>8841.1</v>
      </c>
      <c r="J11" s="16">
        <v>0</v>
      </c>
      <c r="K11" s="16">
        <f>G11-H11-I11</f>
        <v>25291.500000000007</v>
      </c>
      <c r="L11" s="17">
        <f>G11/B11</f>
        <v>1.0953205986413606</v>
      </c>
      <c r="M11" s="18">
        <f>G11-B11</f>
        <v>6536</v>
      </c>
      <c r="N11" s="17">
        <f>K11/F11</f>
        <v>1.04295705531592</v>
      </c>
      <c r="O11" s="18">
        <f>K11-F11</f>
        <v>1041.699999999997</v>
      </c>
    </row>
    <row r="12" spans="1:15" ht="12.75">
      <c r="A12" s="20" t="s">
        <v>21</v>
      </c>
      <c r="B12" s="5">
        <v>25999.2</v>
      </c>
      <c r="C12" s="5">
        <v>2318.5</v>
      </c>
      <c r="D12" s="5">
        <v>620.5</v>
      </c>
      <c r="E12" s="5">
        <v>231.3</v>
      </c>
      <c r="F12" s="21">
        <f>B12-C12-D12-E12</f>
        <v>22828.9</v>
      </c>
      <c r="G12" s="5">
        <v>31082.8</v>
      </c>
      <c r="H12" s="5">
        <v>3451.2</v>
      </c>
      <c r="I12" s="5">
        <v>1826.6</v>
      </c>
      <c r="J12" s="5">
        <v>447.7</v>
      </c>
      <c r="K12" s="12">
        <f>G12-H12-I12-J12</f>
        <v>25357.3</v>
      </c>
      <c r="L12" s="10">
        <f>G12/B12</f>
        <v>1.1955290932028677</v>
      </c>
      <c r="M12" s="11">
        <f>G12-B12</f>
        <v>5083.5999999999985</v>
      </c>
      <c r="N12" s="10">
        <f>K12/F12</f>
        <v>1.1107543508447624</v>
      </c>
      <c r="O12" s="11">
        <f>K12-F12</f>
        <v>2528.399999999998</v>
      </c>
    </row>
    <row r="13" spans="1:15" ht="12.75">
      <c r="A13" s="20" t="s">
        <v>22</v>
      </c>
      <c r="B13" s="5">
        <v>5990.5</v>
      </c>
      <c r="C13" s="5">
        <v>52.1</v>
      </c>
      <c r="D13" s="5">
        <v>19.5</v>
      </c>
      <c r="E13" s="5"/>
      <c r="F13" s="21">
        <f>B13-C13-D13-E13</f>
        <v>5918.9</v>
      </c>
      <c r="G13" s="5">
        <v>5227.8</v>
      </c>
      <c r="H13" s="5">
        <v>45.9</v>
      </c>
      <c r="I13" s="5">
        <v>19.5</v>
      </c>
      <c r="J13" s="5"/>
      <c r="K13" s="12">
        <f>G13-H13-I13</f>
        <v>5162.400000000001</v>
      </c>
      <c r="L13" s="10">
        <f>G13/B13</f>
        <v>0.8726817460979885</v>
      </c>
      <c r="M13" s="11">
        <f>G13-B13</f>
        <v>-762.6999999999998</v>
      </c>
      <c r="N13" s="10">
        <f>K13/F13</f>
        <v>0.8721890891888697</v>
      </c>
      <c r="O13" s="11">
        <f>K13-F13</f>
        <v>-756.4999999999991</v>
      </c>
    </row>
    <row r="14" spans="1:15" ht="12.75">
      <c r="A14" s="3" t="s">
        <v>23</v>
      </c>
      <c r="B14" s="5"/>
      <c r="C14" s="5"/>
      <c r="D14" s="5"/>
      <c r="E14" s="5"/>
      <c r="F14" s="12"/>
      <c r="G14" s="5"/>
      <c r="H14" s="5"/>
      <c r="I14" s="5"/>
      <c r="J14" s="5"/>
      <c r="K14" s="12"/>
      <c r="L14" s="10"/>
      <c r="M14" s="11"/>
      <c r="N14" s="10"/>
      <c r="O14" s="11"/>
    </row>
    <row r="15" spans="1:15" ht="12.75">
      <c r="A15" s="22" t="s">
        <v>24</v>
      </c>
      <c r="B15" s="8">
        <f>SUM(B16:B17)</f>
        <v>7184.3</v>
      </c>
      <c r="C15" s="8">
        <f>SUM(C16:C17)</f>
        <v>2476.1</v>
      </c>
      <c r="D15" s="8">
        <f>SUM(D16:D17)</f>
        <v>572.1999999999999</v>
      </c>
      <c r="E15" s="8">
        <f aca="true" t="shared" si="3" ref="E15:J15">SUM(E16:E17)</f>
        <v>231.3</v>
      </c>
      <c r="F15" s="9">
        <f t="shared" si="3"/>
        <v>3904.7</v>
      </c>
      <c r="G15" s="8">
        <f t="shared" si="3"/>
        <v>10700.8</v>
      </c>
      <c r="H15" s="8">
        <f t="shared" si="3"/>
        <v>3676.4</v>
      </c>
      <c r="I15" s="8">
        <f t="shared" si="3"/>
        <v>1705.8000000000002</v>
      </c>
      <c r="J15" s="8">
        <f t="shared" si="3"/>
        <v>447.6</v>
      </c>
      <c r="K15" s="9">
        <f>SUM(K16:K17)</f>
        <v>4871.1</v>
      </c>
      <c r="L15" s="10">
        <f>G15/B15</f>
        <v>1.4894700945116433</v>
      </c>
      <c r="M15" s="11">
        <f>G15-B15</f>
        <v>3516.499999999999</v>
      </c>
      <c r="N15" s="10">
        <f>K15/F15</f>
        <v>1.2474966066535202</v>
      </c>
      <c r="O15" s="11">
        <f>K15-F15</f>
        <v>966.4000000000005</v>
      </c>
    </row>
    <row r="16" spans="1:15" s="19" customFormat="1" ht="12.75">
      <c r="A16" s="15" t="s">
        <v>20</v>
      </c>
      <c r="B16" s="16">
        <v>522.1</v>
      </c>
      <c r="C16" s="16">
        <v>269</v>
      </c>
      <c r="D16" s="16">
        <v>-1.1</v>
      </c>
      <c r="E16" s="16"/>
      <c r="F16" s="16">
        <f>B16-C16-D16-E16</f>
        <v>254.20000000000002</v>
      </c>
      <c r="G16" s="16">
        <v>682.8</v>
      </c>
      <c r="H16" s="16">
        <v>348.6</v>
      </c>
      <c r="I16" s="16">
        <v>-4.6</v>
      </c>
      <c r="J16" s="16"/>
      <c r="K16" s="16">
        <f>G16-H16-I16-J16</f>
        <v>338.79999999999995</v>
      </c>
      <c r="L16" s="23">
        <f>G16/B16</f>
        <v>1.307795441486305</v>
      </c>
      <c r="M16" s="18">
        <f>G16-B16</f>
        <v>160.69999999999993</v>
      </c>
      <c r="N16" s="23">
        <f>K16/F16</f>
        <v>1.332808811959087</v>
      </c>
      <c r="O16" s="18">
        <f>K16-F16</f>
        <v>84.59999999999994</v>
      </c>
    </row>
    <row r="17" spans="1:15" ht="12.75">
      <c r="A17" s="20" t="s">
        <v>21</v>
      </c>
      <c r="B17" s="5">
        <v>6662.2</v>
      </c>
      <c r="C17" s="5">
        <v>2207.1</v>
      </c>
      <c r="D17" s="5">
        <v>573.3</v>
      </c>
      <c r="E17" s="5">
        <v>231.3</v>
      </c>
      <c r="F17" s="21">
        <f>B17-C17-D17-E17</f>
        <v>3650.5</v>
      </c>
      <c r="G17" s="5">
        <v>10018</v>
      </c>
      <c r="H17" s="5">
        <v>3327.8</v>
      </c>
      <c r="I17" s="5">
        <v>1710.4</v>
      </c>
      <c r="J17" s="5">
        <v>447.6</v>
      </c>
      <c r="K17" s="12">
        <v>4532.3</v>
      </c>
      <c r="L17" s="24">
        <f>G17/B17</f>
        <v>1.5037074840142897</v>
      </c>
      <c r="M17" s="11">
        <f>G17-B17</f>
        <v>3355.8</v>
      </c>
      <c r="N17" s="24">
        <f>K17/F17</f>
        <v>1.2415559512395562</v>
      </c>
      <c r="O17" s="11">
        <f>K17-F17</f>
        <v>881.8000000000002</v>
      </c>
    </row>
    <row r="18" spans="1:15" ht="12.75">
      <c r="A18" s="22" t="s">
        <v>25</v>
      </c>
      <c r="B18" s="8">
        <f>SUM(B19:B20)</f>
        <v>10927.1</v>
      </c>
      <c r="C18" s="8">
        <f>SUM(C19:C20)</f>
        <v>107.4</v>
      </c>
      <c r="D18" s="8">
        <f>SUM(D19:D20)</f>
        <v>42.2</v>
      </c>
      <c r="E18" s="8">
        <f>SUM(E19:E20)</f>
        <v>0</v>
      </c>
      <c r="F18" s="9">
        <f>B18-C18-D18-E18</f>
        <v>10777.5</v>
      </c>
      <c r="G18" s="8">
        <f>SUM(G19:G20)</f>
        <v>11763.5</v>
      </c>
      <c r="H18" s="8">
        <f>SUM(H19:H20)</f>
        <v>117.5</v>
      </c>
      <c r="I18" s="8">
        <f>SUM(I19:I20)</f>
        <v>128.9</v>
      </c>
      <c r="J18" s="8">
        <f>SUM(J19:J20)</f>
        <v>0</v>
      </c>
      <c r="K18" s="9">
        <f>G18-H18-I18-J18</f>
        <v>11517.1</v>
      </c>
      <c r="L18" s="24">
        <f>G18/B18</f>
        <v>1.0765436392089391</v>
      </c>
      <c r="M18" s="11">
        <f>G18-B18</f>
        <v>836.3999999999996</v>
      </c>
      <c r="N18" s="24">
        <f>K18/F18</f>
        <v>1.0686244490837393</v>
      </c>
      <c r="O18" s="11">
        <f>K18-F18</f>
        <v>739.6000000000004</v>
      </c>
    </row>
    <row r="19" spans="1:15" s="19" customFormat="1" ht="12.75">
      <c r="A19" s="15" t="s">
        <v>20</v>
      </c>
      <c r="B19" s="16">
        <v>0</v>
      </c>
      <c r="C19" s="16"/>
      <c r="D19" s="16"/>
      <c r="E19" s="16"/>
      <c r="F19" s="16">
        <v>0</v>
      </c>
      <c r="G19" s="16">
        <v>31.9</v>
      </c>
      <c r="H19" s="16">
        <v>0</v>
      </c>
      <c r="I19" s="16">
        <v>0</v>
      </c>
      <c r="J19" s="16">
        <v>0</v>
      </c>
      <c r="K19" s="16">
        <f>G19-H19-I19-J19</f>
        <v>31.9</v>
      </c>
      <c r="L19" s="23"/>
      <c r="M19" s="18">
        <f>G19</f>
        <v>31.9</v>
      </c>
      <c r="N19" s="23"/>
      <c r="O19" s="18">
        <f>K19</f>
        <v>31.9</v>
      </c>
    </row>
    <row r="20" spans="1:15" ht="12.75">
      <c r="A20" s="20" t="s">
        <v>21</v>
      </c>
      <c r="B20" s="25">
        <v>10927.1</v>
      </c>
      <c r="C20" s="25">
        <v>107.4</v>
      </c>
      <c r="D20" s="25">
        <v>42.2</v>
      </c>
      <c r="E20" s="25"/>
      <c r="F20" s="26">
        <f>B20-C20-D20-E20</f>
        <v>10777.5</v>
      </c>
      <c r="G20" s="25">
        <v>11731.6</v>
      </c>
      <c r="H20" s="25">
        <v>117.5</v>
      </c>
      <c r="I20" s="25">
        <v>128.9</v>
      </c>
      <c r="J20" s="25"/>
      <c r="K20" s="26">
        <f>G20-H20-I20-J20</f>
        <v>11485.2</v>
      </c>
      <c r="L20" s="10">
        <f>G20/B20</f>
        <v>1.073624291898125</v>
      </c>
      <c r="M20" s="11">
        <f>G20-B20</f>
        <v>804.5</v>
      </c>
      <c r="N20" s="10">
        <f>K20/F20</f>
        <v>1.0656645789839945</v>
      </c>
      <c r="O20" s="11">
        <f>K20-F20</f>
        <v>707.7000000000007</v>
      </c>
    </row>
    <row r="21" spans="1:15" ht="12.75">
      <c r="A21" s="22" t="s">
        <v>26</v>
      </c>
      <c r="B21" s="5"/>
      <c r="C21" s="5"/>
      <c r="D21" s="5"/>
      <c r="E21" s="5"/>
      <c r="F21" s="12"/>
      <c r="G21" s="5"/>
      <c r="H21" s="5"/>
      <c r="I21" s="5"/>
      <c r="J21" s="5"/>
      <c r="K21" s="12"/>
      <c r="L21" s="10"/>
      <c r="M21" s="11"/>
      <c r="N21" s="10"/>
      <c r="O21" s="11"/>
    </row>
    <row r="22" spans="1:15" ht="12.75">
      <c r="A22" s="20" t="s">
        <v>21</v>
      </c>
      <c r="B22" s="5">
        <v>1569.6</v>
      </c>
      <c r="C22" s="5">
        <v>0</v>
      </c>
      <c r="D22" s="5">
        <v>0</v>
      </c>
      <c r="E22" s="5">
        <v>0</v>
      </c>
      <c r="F22" s="9">
        <f aca="true" t="shared" si="4" ref="F22:F32">B22-C22-D22-E22</f>
        <v>1569.6</v>
      </c>
      <c r="G22" s="5">
        <v>1676.4</v>
      </c>
      <c r="H22" s="5">
        <v>0</v>
      </c>
      <c r="I22" s="5">
        <v>0</v>
      </c>
      <c r="J22" s="5"/>
      <c r="K22" s="9">
        <f>G22-H22-I22-J22</f>
        <v>1676.4</v>
      </c>
      <c r="L22" s="10">
        <f aca="true" t="shared" si="5" ref="L22:L32">G22/B22</f>
        <v>1.0680428134556577</v>
      </c>
      <c r="M22" s="11">
        <f aca="true" t="shared" si="6" ref="M22:M33">G22-B22</f>
        <v>106.80000000000018</v>
      </c>
      <c r="N22" s="10">
        <f aca="true" t="shared" si="7" ref="N22:N32">K22/F22</f>
        <v>1.0680428134556577</v>
      </c>
      <c r="O22" s="11">
        <f aca="true" t="shared" si="8" ref="O22:O33">K22-F22</f>
        <v>106.80000000000018</v>
      </c>
    </row>
    <row r="23" spans="1:15" s="19" customFormat="1" ht="12.75">
      <c r="A23" s="27" t="s">
        <v>27</v>
      </c>
      <c r="B23" s="28">
        <v>22108.1</v>
      </c>
      <c r="C23" s="28">
        <v>9741.3</v>
      </c>
      <c r="D23" s="28">
        <v>2032.2</v>
      </c>
      <c r="E23" s="28"/>
      <c r="F23" s="28">
        <f t="shared" si="4"/>
        <v>10334.599999999999</v>
      </c>
      <c r="G23" s="28">
        <v>25279.9</v>
      </c>
      <c r="H23" s="28">
        <v>11015.2</v>
      </c>
      <c r="I23" s="28">
        <v>2713.3</v>
      </c>
      <c r="J23" s="28"/>
      <c r="K23" s="28">
        <v>11551.5</v>
      </c>
      <c r="L23" s="17">
        <v>1.144</v>
      </c>
      <c r="M23" s="18">
        <f t="shared" si="6"/>
        <v>3171.800000000003</v>
      </c>
      <c r="N23" s="17">
        <f t="shared" si="7"/>
        <v>1.1177500822479827</v>
      </c>
      <c r="O23" s="18">
        <f t="shared" si="8"/>
        <v>1216.9000000000015</v>
      </c>
    </row>
    <row r="24" spans="1:15" s="19" customFormat="1" ht="38.25">
      <c r="A24" s="27" t="s">
        <v>28</v>
      </c>
      <c r="B24" s="28">
        <v>60.4</v>
      </c>
      <c r="C24" s="28">
        <v>2.3</v>
      </c>
      <c r="D24" s="28">
        <v>0</v>
      </c>
      <c r="E24" s="28"/>
      <c r="F24" s="28">
        <f t="shared" si="4"/>
        <v>58.1</v>
      </c>
      <c r="G24" s="28">
        <v>36</v>
      </c>
      <c r="H24" s="28">
        <v>0</v>
      </c>
      <c r="I24" s="28">
        <v>0</v>
      </c>
      <c r="J24" s="28"/>
      <c r="K24" s="28">
        <f>G24-H24-I24</f>
        <v>36</v>
      </c>
      <c r="L24" s="17">
        <f t="shared" si="5"/>
        <v>0.5960264900662252</v>
      </c>
      <c r="M24" s="18">
        <f t="shared" si="6"/>
        <v>-24.4</v>
      </c>
      <c r="N24" s="17">
        <f t="shared" si="7"/>
        <v>0.6196213425129088</v>
      </c>
      <c r="O24" s="18">
        <f t="shared" si="8"/>
        <v>-22.1</v>
      </c>
    </row>
    <row r="25" spans="1:15" ht="24" customHeight="1">
      <c r="A25" s="29" t="s">
        <v>29</v>
      </c>
      <c r="B25" s="8">
        <f>SUM(B26:B27)</f>
        <v>1973.3</v>
      </c>
      <c r="C25" s="8">
        <f>SUM(C26:C27)</f>
        <v>0</v>
      </c>
      <c r="D25" s="8">
        <f>SUM(D26:D27)</f>
        <v>0</v>
      </c>
      <c r="E25" s="8">
        <f aca="true" t="shared" si="9" ref="E25:J25">SUM(E26:E27)</f>
        <v>0</v>
      </c>
      <c r="F25" s="9">
        <f t="shared" si="4"/>
        <v>1973.3</v>
      </c>
      <c r="G25" s="8">
        <f t="shared" si="9"/>
        <v>2739.4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9">
        <f>SUM(K26:K27)</f>
        <v>2739.4</v>
      </c>
      <c r="L25" s="10">
        <f t="shared" si="5"/>
        <v>1.3882329093396848</v>
      </c>
      <c r="M25" s="11">
        <f t="shared" si="6"/>
        <v>766.1000000000001</v>
      </c>
      <c r="N25" s="10">
        <f t="shared" si="7"/>
        <v>1.3882329093396848</v>
      </c>
      <c r="O25" s="11">
        <f t="shared" si="8"/>
        <v>766.1000000000001</v>
      </c>
    </row>
    <row r="26" spans="1:15" s="19" customFormat="1" ht="12.75">
      <c r="A26" s="15" t="s">
        <v>20</v>
      </c>
      <c r="B26" s="16">
        <v>55.6</v>
      </c>
      <c r="C26" s="16">
        <v>0</v>
      </c>
      <c r="D26" s="16">
        <v>0</v>
      </c>
      <c r="E26" s="16"/>
      <c r="F26" s="16">
        <f t="shared" si="4"/>
        <v>55.6</v>
      </c>
      <c r="G26" s="16">
        <v>63.9</v>
      </c>
      <c r="H26" s="16">
        <v>0</v>
      </c>
      <c r="I26" s="16">
        <v>0</v>
      </c>
      <c r="J26" s="16"/>
      <c r="K26" s="16">
        <f>G26-H26-I26</f>
        <v>63.9</v>
      </c>
      <c r="L26" s="23">
        <v>1.15</v>
      </c>
      <c r="M26" s="18">
        <f t="shared" si="6"/>
        <v>8.299999999999997</v>
      </c>
      <c r="N26" s="23">
        <f t="shared" si="7"/>
        <v>1.1492805755395683</v>
      </c>
      <c r="O26" s="18">
        <f t="shared" si="8"/>
        <v>8.299999999999997</v>
      </c>
    </row>
    <row r="27" spans="1:15" ht="12.75">
      <c r="A27" s="20" t="s">
        <v>21</v>
      </c>
      <c r="B27" s="5">
        <v>1917.7</v>
      </c>
      <c r="C27" s="5">
        <v>0</v>
      </c>
      <c r="D27" s="5">
        <v>0</v>
      </c>
      <c r="E27" s="5"/>
      <c r="F27" s="21">
        <f t="shared" si="4"/>
        <v>1917.7</v>
      </c>
      <c r="G27" s="5">
        <v>2675.5</v>
      </c>
      <c r="H27" s="5">
        <v>0</v>
      </c>
      <c r="I27" s="5">
        <v>0</v>
      </c>
      <c r="J27" s="5"/>
      <c r="K27" s="12">
        <f>G27-H27-I27</f>
        <v>2675.5</v>
      </c>
      <c r="L27" s="24">
        <f t="shared" si="5"/>
        <v>1.3951608697919382</v>
      </c>
      <c r="M27" s="11">
        <f t="shared" si="6"/>
        <v>757.8</v>
      </c>
      <c r="N27" s="24">
        <f t="shared" si="7"/>
        <v>1.3951608697919382</v>
      </c>
      <c r="O27" s="11">
        <f t="shared" si="8"/>
        <v>757.8</v>
      </c>
    </row>
    <row r="28" spans="1:15" ht="12.75">
      <c r="A28" s="22" t="s">
        <v>30</v>
      </c>
      <c r="B28" s="8">
        <f>SUM(B29:B30)</f>
        <v>45759.5</v>
      </c>
      <c r="C28" s="8">
        <f>SUM(C29:C30)</f>
        <v>26978.6</v>
      </c>
      <c r="D28" s="8">
        <f>SUM(D29:D30)</f>
        <v>5305.5</v>
      </c>
      <c r="E28" s="8">
        <f aca="true" t="shared" si="10" ref="E28:J28">SUM(E29:E30)</f>
        <v>0</v>
      </c>
      <c r="F28" s="9">
        <f t="shared" si="4"/>
        <v>13475.400000000001</v>
      </c>
      <c r="G28" s="8">
        <f t="shared" si="10"/>
        <v>48923.7</v>
      </c>
      <c r="H28" s="8">
        <f t="shared" si="10"/>
        <v>29614.2</v>
      </c>
      <c r="I28" s="8">
        <f t="shared" si="10"/>
        <v>6119.599999999999</v>
      </c>
      <c r="J28" s="8">
        <f t="shared" si="10"/>
        <v>0</v>
      </c>
      <c r="K28" s="9">
        <f>SUM(K29:K30)</f>
        <v>13189.899999999996</v>
      </c>
      <c r="L28" s="10">
        <f t="shared" si="5"/>
        <v>1.0691484828287021</v>
      </c>
      <c r="M28" s="11">
        <f t="shared" si="6"/>
        <v>3164.199999999997</v>
      </c>
      <c r="N28" s="10">
        <f t="shared" si="7"/>
        <v>0.9788132448758474</v>
      </c>
      <c r="O28" s="11">
        <f t="shared" si="8"/>
        <v>-285.50000000000546</v>
      </c>
    </row>
    <row r="29" spans="1:15" s="19" customFormat="1" ht="12.75">
      <c r="A29" s="15" t="s">
        <v>20</v>
      </c>
      <c r="B29" s="16">
        <v>45731.2</v>
      </c>
      <c r="C29" s="16">
        <v>26974.6</v>
      </c>
      <c r="D29" s="16">
        <v>5300.5</v>
      </c>
      <c r="E29" s="16"/>
      <c r="F29" s="16">
        <f t="shared" si="4"/>
        <v>13456.099999999999</v>
      </c>
      <c r="G29" s="16">
        <v>48920.2</v>
      </c>
      <c r="H29" s="16">
        <v>29608.2</v>
      </c>
      <c r="I29" s="16">
        <v>6132.4</v>
      </c>
      <c r="J29" s="16"/>
      <c r="K29" s="16">
        <f>G29-H29-I29</f>
        <v>13179.599999999997</v>
      </c>
      <c r="L29" s="23">
        <f t="shared" si="5"/>
        <v>1.0697335735777762</v>
      </c>
      <c r="M29" s="18">
        <f t="shared" si="6"/>
        <v>3189</v>
      </c>
      <c r="N29" s="23">
        <v>0.98</v>
      </c>
      <c r="O29" s="18">
        <f t="shared" si="8"/>
        <v>-276.5000000000018</v>
      </c>
    </row>
    <row r="30" spans="1:15" ht="12.75">
      <c r="A30" s="20" t="s">
        <v>21</v>
      </c>
      <c r="B30" s="5">
        <v>28.3</v>
      </c>
      <c r="C30" s="5">
        <v>4</v>
      </c>
      <c r="D30" s="5">
        <v>5</v>
      </c>
      <c r="E30" s="5"/>
      <c r="F30" s="21">
        <f t="shared" si="4"/>
        <v>19.3</v>
      </c>
      <c r="G30" s="5">
        <v>3.5</v>
      </c>
      <c r="H30" s="5">
        <v>6</v>
      </c>
      <c r="I30" s="5">
        <v>-12.8</v>
      </c>
      <c r="J30" s="5"/>
      <c r="K30" s="12">
        <f>G30-H30-I30</f>
        <v>10.3</v>
      </c>
      <c r="L30" s="30">
        <f t="shared" si="5"/>
        <v>0.12367491166077738</v>
      </c>
      <c r="M30" s="11">
        <f t="shared" si="6"/>
        <v>-24.8</v>
      </c>
      <c r="N30" s="24">
        <v>0.535</v>
      </c>
      <c r="O30" s="11">
        <f t="shared" si="8"/>
        <v>-9</v>
      </c>
    </row>
    <row r="31" spans="1:15" s="33" customFormat="1" ht="12.75">
      <c r="A31" s="31" t="s">
        <v>31</v>
      </c>
      <c r="B31" s="32">
        <f>SUM(B32:B33)</f>
        <v>44464.9</v>
      </c>
      <c r="C31" s="32">
        <f>SUM(C32:C33)</f>
        <v>26974.6</v>
      </c>
      <c r="D31" s="32">
        <f>SUM(D32:D33)</f>
        <v>4130.5</v>
      </c>
      <c r="E31" s="32">
        <f aca="true" t="shared" si="11" ref="E31:J31">SUM(E32:E33)</f>
        <v>0</v>
      </c>
      <c r="F31" s="9">
        <f t="shared" si="4"/>
        <v>13359.800000000003</v>
      </c>
      <c r="G31" s="32">
        <f t="shared" si="11"/>
        <v>47547.4</v>
      </c>
      <c r="H31" s="32">
        <f t="shared" si="11"/>
        <v>29608.2</v>
      </c>
      <c r="I31" s="32">
        <f t="shared" si="11"/>
        <v>4941.1</v>
      </c>
      <c r="J31" s="32">
        <f t="shared" si="11"/>
        <v>0</v>
      </c>
      <c r="K31" s="9">
        <f>SUM(K32:K33)</f>
        <v>12998.1</v>
      </c>
      <c r="L31" s="10">
        <f t="shared" si="5"/>
        <v>1.0693243434709174</v>
      </c>
      <c r="M31" s="11">
        <f t="shared" si="6"/>
        <v>3082.5</v>
      </c>
      <c r="N31" s="10">
        <f t="shared" si="7"/>
        <v>0.9729262414107994</v>
      </c>
      <c r="O31" s="11">
        <f t="shared" si="8"/>
        <v>-361.70000000000255</v>
      </c>
    </row>
    <row r="32" spans="1:15" s="19" customFormat="1" ht="12.75">
      <c r="A32" s="15" t="s">
        <v>20</v>
      </c>
      <c r="B32" s="16">
        <v>44464.9</v>
      </c>
      <c r="C32" s="16">
        <v>26974.6</v>
      </c>
      <c r="D32" s="16">
        <v>4130.5</v>
      </c>
      <c r="E32" s="16"/>
      <c r="F32" s="16">
        <f t="shared" si="4"/>
        <v>13359.800000000003</v>
      </c>
      <c r="G32" s="16">
        <v>47547.4</v>
      </c>
      <c r="H32" s="16">
        <v>29608.2</v>
      </c>
      <c r="I32" s="16">
        <v>4941.1</v>
      </c>
      <c r="J32" s="16"/>
      <c r="K32" s="16">
        <f>G32-H32-I32-J32</f>
        <v>12998.1</v>
      </c>
      <c r="L32" s="23">
        <f t="shared" si="5"/>
        <v>1.0693243434709174</v>
      </c>
      <c r="M32" s="18">
        <f t="shared" si="6"/>
        <v>3082.5</v>
      </c>
      <c r="N32" s="23">
        <f t="shared" si="7"/>
        <v>0.9729262414107994</v>
      </c>
      <c r="O32" s="18">
        <f t="shared" si="8"/>
        <v>-361.70000000000255</v>
      </c>
    </row>
    <row r="33" spans="1:15" ht="12.75" hidden="1">
      <c r="A33" s="20" t="s">
        <v>32</v>
      </c>
      <c r="B33" s="34" t="s">
        <v>33</v>
      </c>
      <c r="C33" s="34" t="s">
        <v>33</v>
      </c>
      <c r="D33" s="34" t="s">
        <v>33</v>
      </c>
      <c r="E33" s="5"/>
      <c r="F33" s="21"/>
      <c r="G33" s="34" t="s">
        <v>33</v>
      </c>
      <c r="H33" s="34" t="s">
        <v>33</v>
      </c>
      <c r="I33" s="34" t="s">
        <v>33</v>
      </c>
      <c r="J33" s="34" t="s">
        <v>33</v>
      </c>
      <c r="K33" s="35" t="s">
        <v>33</v>
      </c>
      <c r="L33" s="34" t="s">
        <v>33</v>
      </c>
      <c r="M33" s="11" t="e">
        <f t="shared" si="6"/>
        <v>#VALUE!</v>
      </c>
      <c r="N33" s="34" t="s">
        <v>33</v>
      </c>
      <c r="O33" s="11" t="e">
        <f t="shared" si="8"/>
        <v>#VALUE!</v>
      </c>
    </row>
    <row r="34" spans="1:15" ht="12.75">
      <c r="A34" s="22" t="s">
        <v>34</v>
      </c>
      <c r="B34" s="5"/>
      <c r="C34" s="5"/>
      <c r="D34" s="5"/>
      <c r="E34" s="5"/>
      <c r="F34" s="21"/>
      <c r="G34" s="5"/>
      <c r="H34" s="5"/>
      <c r="I34" s="5"/>
      <c r="J34" s="5"/>
      <c r="K34" s="12"/>
      <c r="L34" s="10"/>
      <c r="M34" s="11"/>
      <c r="N34" s="10"/>
      <c r="O34" s="11"/>
    </row>
    <row r="35" spans="1:15" ht="12.75">
      <c r="A35" s="20" t="s">
        <v>21</v>
      </c>
      <c r="B35" s="8">
        <v>3990.6</v>
      </c>
      <c r="C35" s="5">
        <v>0</v>
      </c>
      <c r="D35" s="5">
        <v>0</v>
      </c>
      <c r="E35" s="8">
        <v>0</v>
      </c>
      <c r="F35" s="9">
        <f>B35-C35-D35-E35</f>
        <v>3990.6</v>
      </c>
      <c r="G35" s="8">
        <v>3911.9</v>
      </c>
      <c r="H35" s="5">
        <v>0</v>
      </c>
      <c r="I35" s="5">
        <v>0</v>
      </c>
      <c r="J35" s="5"/>
      <c r="K35" s="9">
        <f>G35-H35-I35-J35</f>
        <v>3911.9</v>
      </c>
      <c r="L35" s="10">
        <f>G35/B35</f>
        <v>0.9802786548388714</v>
      </c>
      <c r="M35" s="11">
        <f>G35-B35</f>
        <v>-78.69999999999982</v>
      </c>
      <c r="N35" s="10">
        <f>K35/F35</f>
        <v>0.9802786548388714</v>
      </c>
      <c r="O35" s="11">
        <f>K35-F35</f>
        <v>-78.69999999999982</v>
      </c>
    </row>
    <row r="36" spans="1:15" ht="12.75">
      <c r="A36" s="3"/>
      <c r="B36" s="5"/>
      <c r="C36" s="5"/>
      <c r="D36" s="5"/>
      <c r="E36" s="5"/>
      <c r="F36" s="21"/>
      <c r="G36" s="5"/>
      <c r="H36" s="5"/>
      <c r="I36" s="5"/>
      <c r="J36" s="5"/>
      <c r="K36" s="12"/>
      <c r="L36" s="10"/>
      <c r="M36" s="11"/>
      <c r="N36" s="10"/>
      <c r="O36" s="11"/>
    </row>
    <row r="37" spans="1:15" ht="42.75" customHeight="1">
      <c r="A37" s="36" t="s">
        <v>35</v>
      </c>
      <c r="B37" s="8">
        <v>8.5</v>
      </c>
      <c r="C37" s="8">
        <v>0</v>
      </c>
      <c r="D37" s="8">
        <v>0</v>
      </c>
      <c r="E37" s="8"/>
      <c r="F37" s="9">
        <f>B37-C37-D37</f>
        <v>8.5</v>
      </c>
      <c r="G37" s="8">
        <v>1.8</v>
      </c>
      <c r="H37" s="8">
        <v>0</v>
      </c>
      <c r="I37" s="8">
        <v>0</v>
      </c>
      <c r="J37" s="8">
        <v>0</v>
      </c>
      <c r="K37" s="9">
        <f>G37-H37-I37</f>
        <v>1.8</v>
      </c>
      <c r="L37" s="10">
        <f>G37/B37</f>
        <v>0.21176470588235294</v>
      </c>
      <c r="M37" s="11">
        <f>G37-B37</f>
        <v>-6.7</v>
      </c>
      <c r="N37" s="10">
        <f>K37/F37</f>
        <v>0.21176470588235294</v>
      </c>
      <c r="O37" s="11">
        <f>K37-F37</f>
        <v>-6.7</v>
      </c>
    </row>
    <row r="38" spans="1:15" ht="33.75" customHeight="1">
      <c r="A38" s="36" t="s">
        <v>36</v>
      </c>
      <c r="B38" s="8">
        <v>-0.4</v>
      </c>
      <c r="C38" s="8">
        <v>0</v>
      </c>
      <c r="D38" s="8">
        <v>0</v>
      </c>
      <c r="E38" s="8">
        <v>0</v>
      </c>
      <c r="F38" s="9">
        <f>B38-C38-D38-E38</f>
        <v>-0.4</v>
      </c>
      <c r="G38" s="8">
        <v>0.2</v>
      </c>
      <c r="H38" s="8">
        <v>0</v>
      </c>
      <c r="I38" s="8">
        <v>0</v>
      </c>
      <c r="J38" s="8">
        <v>0</v>
      </c>
      <c r="K38" s="9">
        <f>G38-H38-I38-J38</f>
        <v>0.2</v>
      </c>
      <c r="L38" s="10"/>
      <c r="M38" s="11">
        <f>G38-B38</f>
        <v>0.6000000000000001</v>
      </c>
      <c r="N38" s="10"/>
      <c r="O38" s="11">
        <f>K38-F38</f>
        <v>0.6000000000000001</v>
      </c>
    </row>
    <row r="39" spans="5:14" ht="12.75">
      <c r="E39" s="2"/>
      <c r="F39" s="2"/>
      <c r="G39" s="2"/>
      <c r="I39" s="2"/>
      <c r="J39" s="2"/>
      <c r="K39" s="2"/>
      <c r="L39" s="2"/>
      <c r="M39" s="2"/>
      <c r="N39" s="33"/>
    </row>
    <row r="40" spans="5:14" ht="12.75">
      <c r="E40" s="2"/>
      <c r="F40" s="2"/>
      <c r="G40" s="2"/>
      <c r="I40" s="2"/>
      <c r="J40" s="2"/>
      <c r="K40" s="2"/>
      <c r="L40" s="2"/>
      <c r="M40" s="2"/>
      <c r="N40" s="33"/>
    </row>
    <row r="41" spans="5:14" ht="12.75">
      <c r="E41" s="2"/>
      <c r="F41" s="2"/>
      <c r="G41" s="2"/>
      <c r="I41" s="2"/>
      <c r="J41" s="2"/>
      <c r="K41" s="2"/>
      <c r="L41" s="2"/>
      <c r="M41" s="2"/>
      <c r="N41" s="33"/>
    </row>
    <row r="42" spans="5:14" ht="12.75">
      <c r="E42" s="2"/>
      <c r="F42" s="2"/>
      <c r="G42" s="2"/>
      <c r="I42" s="2"/>
      <c r="J42" s="2"/>
      <c r="K42" s="2"/>
      <c r="L42" s="2"/>
      <c r="M42" s="2"/>
      <c r="N42" s="33"/>
    </row>
    <row r="43" spans="5:14" ht="12.75">
      <c r="E43" s="2"/>
      <c r="F43" s="2"/>
      <c r="G43" s="2"/>
      <c r="I43" s="2"/>
      <c r="J43" s="2"/>
      <c r="K43" s="2"/>
      <c r="L43" s="2"/>
      <c r="M43" s="2"/>
      <c r="N43" s="33"/>
    </row>
    <row r="44" spans="5:14" ht="12.75">
      <c r="E44" s="2"/>
      <c r="F44" s="2"/>
      <c r="G44" s="2"/>
      <c r="I44" s="2"/>
      <c r="J44" s="2"/>
      <c r="K44" s="2"/>
      <c r="L44" s="2"/>
      <c r="M44" s="2"/>
      <c r="N44" s="33"/>
    </row>
    <row r="45" spans="5:14" ht="12.75">
      <c r="E45" s="2"/>
      <c r="F45" s="2"/>
      <c r="G45" s="2"/>
      <c r="I45" s="2"/>
      <c r="J45" s="2"/>
      <c r="K45" s="2"/>
      <c r="L45" s="2"/>
      <c r="M45" s="2"/>
      <c r="N45" s="33"/>
    </row>
    <row r="46" spans="5:14" ht="12.75">
      <c r="E46" s="2"/>
      <c r="F46" s="2"/>
      <c r="G46" s="2"/>
      <c r="I46" s="2"/>
      <c r="J46" s="2"/>
      <c r="K46" s="2"/>
      <c r="L46" s="2"/>
      <c r="M46" s="2"/>
      <c r="N46" s="33"/>
    </row>
    <row r="47" spans="5:14" ht="12.75">
      <c r="E47" s="2"/>
      <c r="F47" s="2"/>
      <c r="G47" s="2"/>
      <c r="J47" s="2"/>
      <c r="K47" s="2"/>
      <c r="L47" s="2"/>
      <c r="M47" s="2"/>
      <c r="N47" s="33"/>
    </row>
    <row r="48" spans="5:14" ht="12.75">
      <c r="E48" s="2"/>
      <c r="F48" s="2"/>
      <c r="G48" s="2"/>
      <c r="J48" s="2"/>
      <c r="K48" s="2"/>
      <c r="L48" s="2"/>
      <c r="M48" s="2"/>
      <c r="N48" s="33"/>
    </row>
    <row r="49" spans="5:14" ht="12.75">
      <c r="E49" s="2"/>
      <c r="F49" s="2"/>
      <c r="G49" s="2"/>
      <c r="J49" s="2"/>
      <c r="K49" s="2"/>
      <c r="L49" s="2"/>
      <c r="M49" s="2"/>
      <c r="N49" s="33"/>
    </row>
    <row r="50" spans="5:14" ht="12.75">
      <c r="E50" s="2"/>
      <c r="F50" s="2"/>
      <c r="G50" s="2"/>
      <c r="J50" s="2"/>
      <c r="K50" s="2"/>
      <c r="L50" s="2"/>
      <c r="M50" s="2"/>
      <c r="N50" s="33"/>
    </row>
    <row r="51" spans="5:14" ht="12.75">
      <c r="E51" s="2"/>
      <c r="F51" s="2"/>
      <c r="G51" s="2"/>
      <c r="J51" s="2"/>
      <c r="K51" s="2"/>
      <c r="L51" s="2"/>
      <c r="M51" s="2"/>
      <c r="N51" s="33"/>
    </row>
    <row r="52" spans="5:14" ht="12.75">
      <c r="E52" s="2"/>
      <c r="F52" s="2"/>
      <c r="G52" s="2"/>
      <c r="J52" s="2"/>
      <c r="K52" s="2"/>
      <c r="L52" s="2"/>
      <c r="M52" s="2"/>
      <c r="N52" s="33"/>
    </row>
    <row r="53" spans="5:14" ht="12.75">
      <c r="E53" s="2"/>
      <c r="F53" s="2"/>
      <c r="G53" s="2"/>
      <c r="J53" s="2"/>
      <c r="K53" s="2"/>
      <c r="L53" s="2"/>
      <c r="M53" s="2"/>
      <c r="N53" s="33"/>
    </row>
    <row r="54" spans="5:14" ht="12.75">
      <c r="E54" s="2"/>
      <c r="F54" s="2"/>
      <c r="G54" s="2"/>
      <c r="J54" s="2"/>
      <c r="K54" s="2"/>
      <c r="L54" s="2"/>
      <c r="M54" s="2"/>
      <c r="N54" s="33"/>
    </row>
    <row r="55" spans="5:14" ht="12.75">
      <c r="E55" s="2"/>
      <c r="F55" s="2"/>
      <c r="G55" s="2"/>
      <c r="J55" s="2"/>
      <c r="K55" s="2"/>
      <c r="L55" s="2"/>
      <c r="M55" s="2"/>
      <c r="N55" s="33"/>
    </row>
    <row r="56" spans="5:14" ht="12.75">
      <c r="E56" s="2"/>
      <c r="F56" s="2"/>
      <c r="G56" s="2"/>
      <c r="J56" s="2"/>
      <c r="K56" s="2"/>
      <c r="L56" s="2"/>
      <c r="M56" s="2"/>
      <c r="N56" s="33"/>
    </row>
    <row r="57" spans="5:14" ht="12.75">
      <c r="E57" s="2"/>
      <c r="F57" s="2"/>
      <c r="G57" s="2"/>
      <c r="J57" s="2"/>
      <c r="K57" s="2"/>
      <c r="L57" s="2"/>
      <c r="M57" s="2"/>
      <c r="N57" s="33"/>
    </row>
    <row r="58" spans="5:14" ht="12.75">
      <c r="E58" s="2"/>
      <c r="F58" s="2"/>
      <c r="G58" s="2"/>
      <c r="J58" s="2"/>
      <c r="K58" s="2"/>
      <c r="L58" s="2"/>
      <c r="M58" s="2"/>
      <c r="N58" s="33"/>
    </row>
    <row r="59" spans="5:14" ht="12.75">
      <c r="E59" s="2"/>
      <c r="F59" s="2"/>
      <c r="G59" s="2"/>
      <c r="J59" s="2"/>
      <c r="K59" s="2"/>
      <c r="L59" s="2"/>
      <c r="M59" s="2"/>
      <c r="N59" s="33"/>
    </row>
    <row r="60" spans="5:14" ht="12.75">
      <c r="E60" s="2"/>
      <c r="F60" s="2"/>
      <c r="G60" s="2"/>
      <c r="J60" s="2"/>
      <c r="K60" s="2"/>
      <c r="L60" s="2"/>
      <c r="M60" s="2"/>
      <c r="N60" s="33"/>
    </row>
    <row r="61" spans="5:14" ht="12.75">
      <c r="E61" s="2"/>
      <c r="F61" s="2"/>
      <c r="G61" s="2"/>
      <c r="J61" s="2"/>
      <c r="K61" s="2"/>
      <c r="L61" s="2"/>
      <c r="M61" s="2"/>
      <c r="N61" s="33"/>
    </row>
    <row r="62" spans="5:14" ht="12.75">
      <c r="E62" s="2"/>
      <c r="F62" s="2"/>
      <c r="G62" s="2"/>
      <c r="J62" s="2"/>
      <c r="K62" s="2"/>
      <c r="L62" s="2"/>
      <c r="M62" s="2"/>
      <c r="N62" s="33"/>
    </row>
    <row r="63" spans="5:14" ht="12.75">
      <c r="E63" s="2"/>
      <c r="F63" s="2"/>
      <c r="G63" s="2"/>
      <c r="J63" s="2"/>
      <c r="K63" s="2"/>
      <c r="L63" s="2"/>
      <c r="M63" s="2"/>
      <c r="N63" s="33"/>
    </row>
    <row r="64" spans="5:14" ht="12.75">
      <c r="E64" s="2"/>
      <c r="F64" s="2"/>
      <c r="G64" s="2"/>
      <c r="J64" s="2"/>
      <c r="K64" s="2"/>
      <c r="L64" s="2"/>
      <c r="M64" s="2"/>
      <c r="N64" s="33"/>
    </row>
    <row r="65" spans="5:14" ht="12.75">
      <c r="E65" s="2"/>
      <c r="F65" s="2"/>
      <c r="G65" s="2"/>
      <c r="J65" s="2"/>
      <c r="K65" s="2"/>
      <c r="L65" s="2"/>
      <c r="M65" s="2"/>
      <c r="N65" s="33"/>
    </row>
    <row r="66" spans="5:14" ht="12.75">
      <c r="E66" s="2"/>
      <c r="F66" s="2"/>
      <c r="G66" s="2"/>
      <c r="J66" s="2"/>
      <c r="K66" s="2"/>
      <c r="L66" s="2"/>
      <c r="M66" s="2"/>
      <c r="N66" s="33"/>
    </row>
    <row r="67" spans="5:14" ht="12.75">
      <c r="E67" s="2"/>
      <c r="F67" s="2"/>
      <c r="G67" s="2"/>
      <c r="J67" s="2"/>
      <c r="K67" s="2"/>
      <c r="L67" s="2"/>
      <c r="M67" s="2"/>
      <c r="N67" s="33"/>
    </row>
    <row r="68" spans="5:14" ht="12.75">
      <c r="E68" s="2"/>
      <c r="F68" s="2"/>
      <c r="G68" s="2"/>
      <c r="J68" s="2"/>
      <c r="K68" s="2"/>
      <c r="L68" s="2"/>
      <c r="M68" s="2"/>
      <c r="N68" s="33"/>
    </row>
    <row r="69" spans="5:14" ht="12.75">
      <c r="E69" s="2"/>
      <c r="F69" s="2"/>
      <c r="G69" s="2"/>
      <c r="J69" s="2"/>
      <c r="K69" s="2"/>
      <c r="L69" s="2"/>
      <c r="M69" s="2"/>
      <c r="N69" s="33"/>
    </row>
    <row r="70" spans="5:14" ht="12.75">
      <c r="E70" s="2"/>
      <c r="F70" s="2"/>
      <c r="G70" s="2"/>
      <c r="J70" s="2"/>
      <c r="K70" s="2"/>
      <c r="L70" s="2"/>
      <c r="M70" s="2"/>
      <c r="N70" s="33"/>
    </row>
    <row r="71" spans="5:14" ht="12.75">
      <c r="E71" s="2"/>
      <c r="F71" s="2"/>
      <c r="G71" s="2"/>
      <c r="J71" s="2"/>
      <c r="K71" s="2"/>
      <c r="L71" s="2"/>
      <c r="M71" s="2"/>
      <c r="N71" s="33"/>
    </row>
    <row r="72" spans="5:14" ht="12.75">
      <c r="E72" s="2"/>
      <c r="F72" s="2"/>
      <c r="G72" s="2"/>
      <c r="J72" s="2"/>
      <c r="K72" s="2"/>
      <c r="L72" s="2"/>
      <c r="M72" s="2"/>
      <c r="N72" s="33"/>
    </row>
    <row r="73" spans="5:14" ht="12.75">
      <c r="E73" s="2"/>
      <c r="F73" s="2"/>
      <c r="G73" s="2"/>
      <c r="J73" s="2"/>
      <c r="K73" s="2"/>
      <c r="L73" s="2"/>
      <c r="M73" s="2"/>
      <c r="N73" s="33"/>
    </row>
    <row r="74" spans="5:14" ht="12.75">
      <c r="E74" s="2"/>
      <c r="F74" s="2"/>
      <c r="G74" s="2"/>
      <c r="J74" s="2"/>
      <c r="K74" s="2"/>
      <c r="L74" s="2"/>
      <c r="M74" s="2"/>
      <c r="N74" s="33"/>
    </row>
    <row r="75" spans="5:14" ht="12.75">
      <c r="E75" s="2"/>
      <c r="F75" s="2"/>
      <c r="G75" s="2"/>
      <c r="J75" s="2"/>
      <c r="K75" s="2"/>
      <c r="L75" s="2"/>
      <c r="M75" s="2"/>
      <c r="N75" s="33"/>
    </row>
    <row r="76" spans="5:14" ht="12.75">
      <c r="E76" s="2"/>
      <c r="F76" s="2"/>
      <c r="G76" s="2"/>
      <c r="J76" s="2"/>
      <c r="K76" s="2"/>
      <c r="L76" s="2"/>
      <c r="M76" s="2"/>
      <c r="N76" s="33"/>
    </row>
    <row r="77" spans="5:14" ht="12.75">
      <c r="E77" s="2"/>
      <c r="F77" s="2"/>
      <c r="G77" s="2"/>
      <c r="J77" s="2"/>
      <c r="K77" s="2"/>
      <c r="L77" s="2"/>
      <c r="M77" s="2"/>
      <c r="N77" s="33"/>
    </row>
    <row r="78" spans="5:14" ht="12.75">
      <c r="E78" s="2"/>
      <c r="F78" s="2"/>
      <c r="G78" s="2"/>
      <c r="J78" s="2"/>
      <c r="K78" s="2"/>
      <c r="L78" s="2"/>
      <c r="M78" s="2"/>
      <c r="N78" s="33"/>
    </row>
    <row r="79" spans="5:14" ht="12.75">
      <c r="E79" s="2"/>
      <c r="F79" s="2"/>
      <c r="G79" s="2"/>
      <c r="J79" s="2"/>
      <c r="K79" s="2"/>
      <c r="L79" s="2"/>
      <c r="M79" s="2"/>
      <c r="N79" s="33"/>
    </row>
    <row r="80" spans="5:14" ht="12.75">
      <c r="E80" s="2"/>
      <c r="F80" s="2"/>
      <c r="G80" s="2"/>
      <c r="J80" s="2"/>
      <c r="K80" s="2"/>
      <c r="L80" s="2"/>
      <c r="M80" s="2"/>
      <c r="N80" s="33"/>
    </row>
    <row r="81" spans="5:14" ht="12.75">
      <c r="E81" s="2"/>
      <c r="F81" s="2"/>
      <c r="G81" s="2"/>
      <c r="J81" s="2"/>
      <c r="K81" s="2"/>
      <c r="L81" s="2"/>
      <c r="M81" s="2"/>
      <c r="N81" s="33"/>
    </row>
    <row r="82" spans="5:14" ht="12.75">
      <c r="E82" s="2"/>
      <c r="F82" s="2"/>
      <c r="G82" s="2"/>
      <c r="J82" s="2"/>
      <c r="K82" s="2"/>
      <c r="L82" s="2"/>
      <c r="M82" s="2"/>
      <c r="N82" s="33"/>
    </row>
    <row r="83" spans="5:14" ht="12.75">
      <c r="E83" s="2"/>
      <c r="F83" s="2"/>
      <c r="G83" s="2"/>
      <c r="J83" s="2"/>
      <c r="K83" s="2"/>
      <c r="L83" s="2"/>
      <c r="M83" s="2"/>
      <c r="N83" s="33"/>
    </row>
    <row r="84" spans="5:14" ht="12.75">
      <c r="E84" s="2"/>
      <c r="F84" s="2"/>
      <c r="G84" s="2"/>
      <c r="J84" s="2"/>
      <c r="K84" s="2"/>
      <c r="L84" s="2"/>
      <c r="M84" s="2"/>
      <c r="N84" s="33"/>
    </row>
    <row r="85" spans="5:14" ht="12.75">
      <c r="E85" s="2"/>
      <c r="F85" s="2"/>
      <c r="G85" s="2"/>
      <c r="J85" s="2"/>
      <c r="K85" s="2"/>
      <c r="L85" s="2"/>
      <c r="M85" s="2"/>
      <c r="N85" s="33"/>
    </row>
    <row r="86" spans="5:14" ht="12.75">
      <c r="E86" s="2"/>
      <c r="F86" s="2"/>
      <c r="G86" s="2"/>
      <c r="J86" s="2"/>
      <c r="K86" s="2"/>
      <c r="L86" s="2"/>
      <c r="M86" s="2"/>
      <c r="N86" s="33"/>
    </row>
    <row r="87" spans="5:14" ht="12.75">
      <c r="E87" s="2"/>
      <c r="F87" s="2"/>
      <c r="G87" s="2"/>
      <c r="J87" s="2"/>
      <c r="K87" s="2"/>
      <c r="L87" s="2"/>
      <c r="M87" s="2"/>
      <c r="N87" s="33"/>
    </row>
    <row r="88" spans="5:14" ht="12.75">
      <c r="E88" s="2"/>
      <c r="F88" s="2"/>
      <c r="G88" s="2"/>
      <c r="J88" s="2"/>
      <c r="K88" s="2"/>
      <c r="L88" s="2"/>
      <c r="M88" s="2"/>
      <c r="N88" s="33"/>
    </row>
    <row r="89" spans="5:14" ht="12.75">
      <c r="E89" s="2"/>
      <c r="F89" s="2"/>
      <c r="G89" s="2"/>
      <c r="J89" s="2"/>
      <c r="K89" s="2"/>
      <c r="L89" s="2"/>
      <c r="M89" s="2"/>
      <c r="N89" s="33"/>
    </row>
    <row r="90" spans="5:14" ht="12.75">
      <c r="E90" s="2"/>
      <c r="F90" s="2"/>
      <c r="G90" s="2"/>
      <c r="J90" s="2"/>
      <c r="K90" s="2"/>
      <c r="L90" s="2"/>
      <c r="M90" s="2"/>
      <c r="N90" s="33"/>
    </row>
    <row r="91" spans="5:14" ht="12.75">
      <c r="E91" s="2"/>
      <c r="F91" s="2"/>
      <c r="G91" s="2"/>
      <c r="J91" s="2"/>
      <c r="K91" s="2"/>
      <c r="L91" s="2"/>
      <c r="M91" s="2"/>
      <c r="N91" s="33"/>
    </row>
    <row r="92" spans="5:14" ht="12.75">
      <c r="E92" s="2"/>
      <c r="F92" s="2"/>
      <c r="G92" s="2"/>
      <c r="J92" s="2"/>
      <c r="K92" s="2"/>
      <c r="L92" s="2"/>
      <c r="M92" s="2"/>
      <c r="N92" s="33"/>
    </row>
    <row r="93" spans="5:14" ht="12.75">
      <c r="E93" s="2"/>
      <c r="F93" s="2"/>
      <c r="G93" s="2"/>
      <c r="J93" s="2"/>
      <c r="K93" s="2"/>
      <c r="L93" s="2"/>
      <c r="M93" s="2"/>
      <c r="N93" s="33"/>
    </row>
    <row r="94" spans="5:14" ht="12.75">
      <c r="E94" s="2"/>
      <c r="F94" s="2"/>
      <c r="G94" s="2"/>
      <c r="J94" s="2"/>
      <c r="K94" s="2"/>
      <c r="L94" s="2"/>
      <c r="M94" s="2"/>
      <c r="N94" s="33"/>
    </row>
    <row r="95" spans="5:14" ht="12.75">
      <c r="E95" s="2"/>
      <c r="F95" s="2"/>
      <c r="G95" s="2"/>
      <c r="J95" s="2"/>
      <c r="K95" s="2"/>
      <c r="L95" s="2"/>
      <c r="M95" s="2"/>
      <c r="N95" s="33"/>
    </row>
    <row r="96" spans="5:14" ht="12.75">
      <c r="E96" s="2"/>
      <c r="F96" s="2"/>
      <c r="G96" s="2"/>
      <c r="J96" s="2"/>
      <c r="K96" s="2"/>
      <c r="L96" s="2"/>
      <c r="M96" s="2"/>
      <c r="N96" s="33"/>
    </row>
    <row r="97" spans="5:14" ht="12.75">
      <c r="E97" s="2"/>
      <c r="F97" s="2"/>
      <c r="G97" s="2"/>
      <c r="J97" s="2"/>
      <c r="K97" s="2"/>
      <c r="L97" s="2"/>
      <c r="M97" s="2"/>
      <c r="N97" s="33"/>
    </row>
    <row r="98" spans="5:14" ht="12.75">
      <c r="E98" s="2"/>
      <c r="F98" s="2"/>
      <c r="G98" s="2"/>
      <c r="J98" s="2"/>
      <c r="K98" s="2"/>
      <c r="L98" s="2"/>
      <c r="M98" s="2"/>
      <c r="N98" s="33"/>
    </row>
    <row r="99" spans="5:14" ht="12.75">
      <c r="E99" s="2"/>
      <c r="F99" s="2"/>
      <c r="G99" s="2"/>
      <c r="J99" s="2"/>
      <c r="K99" s="2"/>
      <c r="L99" s="2"/>
      <c r="M99" s="2"/>
      <c r="N99" s="33"/>
    </row>
    <row r="100" spans="5:14" ht="12.75">
      <c r="E100" s="2"/>
      <c r="F100" s="2"/>
      <c r="G100" s="2"/>
      <c r="J100" s="2"/>
      <c r="K100" s="2"/>
      <c r="L100" s="2"/>
      <c r="M100" s="2"/>
      <c r="N100" s="33"/>
    </row>
    <row r="101" spans="5:14" ht="12.75">
      <c r="E101" s="2"/>
      <c r="F101" s="2"/>
      <c r="G101" s="2"/>
      <c r="J101" s="2"/>
      <c r="K101" s="2"/>
      <c r="L101" s="2"/>
      <c r="M101" s="2"/>
      <c r="N101" s="33"/>
    </row>
    <row r="102" spans="5:7" ht="12.75">
      <c r="E102" s="2"/>
      <c r="F102" s="2"/>
      <c r="G102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7000-00-271</dc:creator>
  <cp:keywords/>
  <dc:description/>
  <cp:lastModifiedBy>7000-00-394</cp:lastModifiedBy>
  <dcterms:created xsi:type="dcterms:W3CDTF">2014-10-09T03:52:26Z</dcterms:created>
  <dcterms:modified xsi:type="dcterms:W3CDTF">2014-10-23T03:03:24Z</dcterms:modified>
  <cp:category/>
  <cp:version/>
  <cp:contentType/>
  <cp:contentStatus/>
</cp:coreProperties>
</file>