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72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<sst xmlns="http://schemas.openxmlformats.org/spreadsheetml/2006/main" count="49" uniqueCount="38">
  <si>
    <t>Динамика поступлений  по УФНС России по Томской области</t>
  </si>
  <si>
    <t>2014 год</t>
  </si>
  <si>
    <t>2015 год</t>
  </si>
  <si>
    <t>Темп роста по общей сумме поступлений, %</t>
  </si>
  <si>
    <t>Отклонение, млн.руб.</t>
  </si>
  <si>
    <t>Темп роста без переданных,%</t>
  </si>
  <si>
    <t>Показатели</t>
  </si>
  <si>
    <t>На 01.10.2014г.</t>
  </si>
  <si>
    <t>МРИ 1</t>
  </si>
  <si>
    <t>МРИ 2</t>
  </si>
  <si>
    <t>Другие МРИ по КН</t>
  </si>
  <si>
    <t>На 01.10.2014г. без переданных</t>
  </si>
  <si>
    <t>На 01.10.2015г.</t>
  </si>
  <si>
    <t>МРИ 4, 7 и др.</t>
  </si>
  <si>
    <t>На 01.10.2015г.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</si>
  <si>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</si>
  <si>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</si>
  <si>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</si>
  <si>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</si>
  <si>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</si>
  <si>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</si>
  <si>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</si>
  <si>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</si>
  <si>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</si>
  <si>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</si>
  <si>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</t>
  </si>
  <si>
    <t>Налоги на совокупный доход                    в КБ  субъекта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</si>
  <si>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</si>
  <si>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</si>
  <si>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</si>
  <si>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</si>
  <si>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 в федеральный бюджет</t>
  </si>
  <si>
    <r>
      <t xml:space="preserve">Имущественные налоги </t>
    </r>
    <r>
      <rPr>
        <sz val="11"/>
        <color theme="1"/>
        <rFont val="Calibri"/>
        <family val="2"/>
      </rPr>
      <t>(налог на имущество организаций и физических лиц, транспортный налог, земельный налог, налог на игорный бизнес)</t>
    </r>
  </si>
  <si>
    <t>5586.1</t>
  </si>
  <si>
    <t>в т.ч.</t>
  </si>
  <si>
    <t>Налог на имущество организаций                    в КБ  субъекта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</si>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</sst>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5" fontId="4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5" fillId="16" borderId="0" xfId="0" applyFont="1" applyFill="1" applyAlignment="1">
      <alignment/>
    </xf>
    <xf numFmtId="165" fontId="8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wrapText="1" shrinkToFit="1"/>
    </xf>
    <xf numFmtId="164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164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wrapText="1" shrinkToFit="1"/>
    </xf>
    <xf numFmtId="164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 shrinkToFit="1"/>
    </xf>
    <xf numFmtId="16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wrapText="1" shrinkToFit="1"/>
    </xf>
    <xf numFmtId="164" fontId="2" fillId="0" borderId="14" xfId="0" applyNumberFormat="1" applyFont="1" applyFill="1" applyBorder="1" applyAlignment="1">
      <alignment horizontal="center" wrapText="1" shrinkToFit="1"/>
    </xf>
    <xf numFmtId="164" fontId="0" fillId="0" borderId="13" xfId="0" applyNumberFormat="1" applyFill="1" applyBorder="1" applyAlignment="1">
      <alignment horizontal="center" wrapText="1" shrinkToFit="1"/>
    </xf>
    <xf numFmtId="164" fontId="0" fillId="0" borderId="14" xfId="0" applyNumberForma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164" fontId="4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view="pageBreakPreview" zoomScale="96" zoomScaleSheetLayoutView="96" zoomScalePageLayoutView="0" workbookViewId="0" topLeftCell="A1">
      <selection activeCell="A32" sqref="A32:A35"/>
    </sheetView>
  </sheetViews>
  <sheetFormatPr defaultColWidth="9.140625" defaultRowHeight="15"/>
  <cols>
    <col min="1" max="1" width="33.28125" style="0" customWidth="1"/>
    <col min="2" max="2" width="12.140625" style="1" customWidth="1"/>
    <col min="3" max="3" width="9.7109375" style="1" customWidth="1"/>
    <col min="4" max="4" width="11.140625" style="1" customWidth="1"/>
    <col min="5" max="5" width="10.00390625" style="1" customWidth="1"/>
    <col min="6" max="6" width="13.7109375" style="10" customWidth="1"/>
    <col min="7" max="7" width="13.28125" style="1" customWidth="1"/>
    <col min="8" max="8" width="9.8515625" style="1" customWidth="1"/>
    <col min="9" max="9" width="8.8515625" style="1" customWidth="1"/>
    <col min="10" max="10" width="9.00390625" style="1" customWidth="1"/>
    <col min="11" max="11" width="13.8515625" style="10" customWidth="1"/>
    <col min="12" max="12" width="11.7109375" style="10" customWidth="1"/>
    <col min="13" max="13" width="13.00390625" style="10" customWidth="1"/>
    <col min="14" max="14" width="11.28125" style="0" customWidth="1"/>
    <col min="15" max="15" width="12.421875" style="0" customWidth="1"/>
  </cols>
  <sheetData>
    <row r="1" spans="2:13" ht="18.75">
      <c r="B1" s="41" t="s">
        <v>0</v>
      </c>
      <c r="F1" s="2"/>
      <c r="K1" s="2"/>
      <c r="L1" s="2"/>
      <c r="M1" s="2"/>
    </row>
    <row r="2" spans="6:13" ht="15">
      <c r="F2" s="2"/>
      <c r="K2" s="2"/>
      <c r="L2" s="2"/>
      <c r="M2" s="2"/>
    </row>
    <row r="3" spans="1:15" ht="12.75" customHeight="1">
      <c r="A3" s="11"/>
      <c r="B3" s="34" t="s">
        <v>1</v>
      </c>
      <c r="C3" s="35"/>
      <c r="D3" s="35"/>
      <c r="E3" s="35"/>
      <c r="F3" s="35"/>
      <c r="G3" s="34" t="s">
        <v>2</v>
      </c>
      <c r="H3" s="35"/>
      <c r="I3" s="35"/>
      <c r="J3" s="35"/>
      <c r="K3" s="35"/>
      <c r="L3" s="36" t="s">
        <v>3</v>
      </c>
      <c r="M3" s="38" t="s">
        <v>4</v>
      </c>
      <c r="N3" s="40" t="s">
        <v>5</v>
      </c>
      <c r="O3" s="38" t="s">
        <v>4</v>
      </c>
    </row>
    <row r="4" spans="1:15" ht="60">
      <c r="A4" s="11" t="s">
        <v>6</v>
      </c>
      <c r="B4" s="12" t="s">
        <v>7</v>
      </c>
      <c r="C4" s="13" t="s">
        <v>8</v>
      </c>
      <c r="D4" s="13" t="s">
        <v>9</v>
      </c>
      <c r="E4" s="12" t="s">
        <v>10</v>
      </c>
      <c r="F4" s="12" t="s">
        <v>11</v>
      </c>
      <c r="G4" s="12" t="s">
        <v>12</v>
      </c>
      <c r="H4" s="13" t="s">
        <v>8</v>
      </c>
      <c r="I4" s="13" t="s">
        <v>9</v>
      </c>
      <c r="J4" s="13" t="s">
        <v>13</v>
      </c>
      <c r="K4" s="12" t="s">
        <v>14</v>
      </c>
      <c r="L4" s="37"/>
      <c r="M4" s="39"/>
      <c r="N4" s="40"/>
      <c r="O4" s="39"/>
    </row>
    <row r="5" spans="1:15" ht="31.5">
      <c r="A5" s="14" t="s">
        <v>15</v>
      </c>
      <c r="B5" s="15">
        <f>B7+B8</f>
        <v>106189.40000000001</v>
      </c>
      <c r="C5" s="15">
        <f>C7+C8</f>
        <v>44423.2</v>
      </c>
      <c r="D5" s="15">
        <f>D7+D8</f>
        <v>10667.7</v>
      </c>
      <c r="E5" s="15">
        <f>E7+E8</f>
        <v>447.6</v>
      </c>
      <c r="F5" s="15">
        <f aca="true" t="shared" si="0" ref="F5:K5">F7+F8</f>
        <v>50650.8</v>
      </c>
      <c r="G5" s="15">
        <f t="shared" si="0"/>
        <v>116613.9</v>
      </c>
      <c r="H5" s="15">
        <f t="shared" si="0"/>
        <v>50415.1</v>
      </c>
      <c r="I5" s="15">
        <f t="shared" si="0"/>
        <v>12093.9</v>
      </c>
      <c r="J5" s="15">
        <f t="shared" si="0"/>
        <v>622.1</v>
      </c>
      <c r="K5" s="15">
        <f t="shared" si="0"/>
        <v>53482.700000000004</v>
      </c>
      <c r="L5" s="3">
        <f>G5/B5</f>
        <v>1.0981689321156347</v>
      </c>
      <c r="M5" s="4">
        <f>G5-B5</f>
        <v>10424.499999999985</v>
      </c>
      <c r="N5" s="3">
        <f>K5/F5</f>
        <v>1.0559102719009374</v>
      </c>
      <c r="O5" s="4">
        <f>K5-F5</f>
        <v>2831.9000000000015</v>
      </c>
    </row>
    <row r="6" spans="1:15" ht="15">
      <c r="A6" s="11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3"/>
      <c r="M6" s="4"/>
      <c r="N6" s="3"/>
      <c r="O6" s="4"/>
    </row>
    <row r="7" spans="1:15" ht="30">
      <c r="A7" s="16" t="s">
        <v>17</v>
      </c>
      <c r="B7" s="15">
        <f>B10</f>
        <v>106187.40000000001</v>
      </c>
      <c r="C7" s="15">
        <f>C10</f>
        <v>44423.2</v>
      </c>
      <c r="D7" s="15">
        <f>D10</f>
        <v>10667.7</v>
      </c>
      <c r="E7" s="15">
        <f aca="true" t="shared" si="1" ref="E7:K7">E10</f>
        <v>447.6</v>
      </c>
      <c r="F7" s="15">
        <f>F10</f>
        <v>50648.8</v>
      </c>
      <c r="G7" s="15">
        <f t="shared" si="1"/>
        <v>116613</v>
      </c>
      <c r="H7" s="15">
        <f t="shared" si="1"/>
        <v>50415.1</v>
      </c>
      <c r="I7" s="15">
        <f t="shared" si="1"/>
        <v>12093.9</v>
      </c>
      <c r="J7" s="15">
        <f t="shared" si="1"/>
        <v>622.1</v>
      </c>
      <c r="K7" s="15">
        <f t="shared" si="1"/>
        <v>53481.8</v>
      </c>
      <c r="L7" s="3">
        <f>G7/B7</f>
        <v>1.0981811401352701</v>
      </c>
      <c r="M7" s="4">
        <f>G7-B7</f>
        <v>10425.599999999991</v>
      </c>
      <c r="N7" s="3">
        <f>K7/F7</f>
        <v>1.0559341978487151</v>
      </c>
      <c r="O7" s="4">
        <f>K7-F7</f>
        <v>2833</v>
      </c>
    </row>
    <row r="8" spans="1:15" ht="30">
      <c r="A8" s="16" t="s">
        <v>18</v>
      </c>
      <c r="B8" s="15">
        <f>B34+B35</f>
        <v>2</v>
      </c>
      <c r="C8" s="15">
        <f>C34+C35</f>
        <v>0</v>
      </c>
      <c r="D8" s="15">
        <f>D34+D35</f>
        <v>0</v>
      </c>
      <c r="E8" s="15">
        <f>E34+E35</f>
        <v>0</v>
      </c>
      <c r="F8" s="15">
        <f>B8-C8-D8</f>
        <v>2</v>
      </c>
      <c r="G8" s="15">
        <f>G34+G35</f>
        <v>0.8999999999999999</v>
      </c>
      <c r="H8" s="15">
        <f>H34+H35</f>
        <v>0</v>
      </c>
      <c r="I8" s="15">
        <f>I34+I35</f>
        <v>0</v>
      </c>
      <c r="J8" s="15">
        <f>J34+J35</f>
        <v>0</v>
      </c>
      <c r="K8" s="15">
        <f>G8-H8-I8</f>
        <v>0.8999999999999999</v>
      </c>
      <c r="L8" s="3">
        <f>G8/B8</f>
        <v>0.44999999999999996</v>
      </c>
      <c r="M8" s="4">
        <f>G8-B8</f>
        <v>-1.1</v>
      </c>
      <c r="N8" s="3">
        <f>K8/F8</f>
        <v>0.44999999999999996</v>
      </c>
      <c r="O8" s="4">
        <f>K8-F8</f>
        <v>-1.1</v>
      </c>
    </row>
    <row r="9" spans="1:15" ht="15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3"/>
      <c r="M9" s="4"/>
      <c r="N9" s="3"/>
      <c r="O9" s="4"/>
    </row>
    <row r="10" spans="1:15" ht="15.75">
      <c r="A10" s="17" t="s">
        <v>19</v>
      </c>
      <c r="B10" s="15">
        <f>SUM(B11:B12)</f>
        <v>106187.40000000001</v>
      </c>
      <c r="C10" s="15">
        <f>SUM(C11:C12)</f>
        <v>44423.2</v>
      </c>
      <c r="D10" s="15">
        <f>SUM(D11:D12)</f>
        <v>10667.7</v>
      </c>
      <c r="E10" s="15">
        <f>SUM(E11:E12)</f>
        <v>447.6</v>
      </c>
      <c r="F10" s="15">
        <f aca="true" t="shared" si="2" ref="F10:K10">SUM(F11:F12)</f>
        <v>50648.8</v>
      </c>
      <c r="G10" s="15">
        <f t="shared" si="2"/>
        <v>116613</v>
      </c>
      <c r="H10" s="15">
        <f t="shared" si="2"/>
        <v>50415.1</v>
      </c>
      <c r="I10" s="15">
        <f t="shared" si="2"/>
        <v>12093.9</v>
      </c>
      <c r="J10" s="15">
        <f t="shared" si="2"/>
        <v>622.1</v>
      </c>
      <c r="K10" s="15">
        <f t="shared" si="2"/>
        <v>53481.8</v>
      </c>
      <c r="L10" s="3">
        <f>G10/B10</f>
        <v>1.0981811401352701</v>
      </c>
      <c r="M10" s="4">
        <f>G10-B10</f>
        <v>10425.599999999991</v>
      </c>
      <c r="N10" s="3">
        <f>K10/F10</f>
        <v>1.0559341978487151</v>
      </c>
      <c r="O10" s="4">
        <f>K10-F10</f>
        <v>2833</v>
      </c>
    </row>
    <row r="11" spans="1:15" s="5" customFormat="1" ht="12.75">
      <c r="A11" s="18" t="s">
        <v>20</v>
      </c>
      <c r="B11" s="19">
        <v>75104.6</v>
      </c>
      <c r="C11" s="19">
        <v>40972</v>
      </c>
      <c r="D11" s="19">
        <v>8841.1</v>
      </c>
      <c r="E11" s="19">
        <v>0</v>
      </c>
      <c r="F11" s="19">
        <f>B11-C11-D11-E11</f>
        <v>25291.500000000007</v>
      </c>
      <c r="G11" s="19">
        <v>81663.5</v>
      </c>
      <c r="H11" s="19">
        <v>44941.7</v>
      </c>
      <c r="I11" s="19">
        <v>10874.8</v>
      </c>
      <c r="J11" s="19"/>
      <c r="K11" s="19">
        <f>G11-H11-I11</f>
        <v>25847.000000000004</v>
      </c>
      <c r="L11" s="20">
        <f>G11/B11</f>
        <v>1.0873302034762184</v>
      </c>
      <c r="M11" s="21">
        <f>G11-B11</f>
        <v>6558.899999999994</v>
      </c>
      <c r="N11" s="20">
        <f>K11/F11</f>
        <v>1.0219639009153272</v>
      </c>
      <c r="O11" s="21">
        <f>K11-F11</f>
        <v>555.4999999999964</v>
      </c>
    </row>
    <row r="12" spans="1:15" ht="15">
      <c r="A12" s="22" t="s">
        <v>21</v>
      </c>
      <c r="B12" s="13">
        <v>31082.8</v>
      </c>
      <c r="C12" s="13">
        <v>3451.2</v>
      </c>
      <c r="D12" s="13">
        <v>1826.6</v>
      </c>
      <c r="E12" s="13">
        <v>447.6</v>
      </c>
      <c r="F12" s="23">
        <v>25357.3</v>
      </c>
      <c r="G12" s="13">
        <v>34949.5</v>
      </c>
      <c r="H12" s="13">
        <v>5473.4</v>
      </c>
      <c r="I12" s="13">
        <v>1219.1</v>
      </c>
      <c r="J12" s="13">
        <v>622.1</v>
      </c>
      <c r="K12" s="13">
        <v>27634.8</v>
      </c>
      <c r="L12" s="3">
        <f>G12/B12</f>
        <v>1.1243999897049173</v>
      </c>
      <c r="M12" s="4">
        <f>G12-B12</f>
        <v>3866.7000000000007</v>
      </c>
      <c r="N12" s="3">
        <f>K12/F12</f>
        <v>1.0898163448001168</v>
      </c>
      <c r="O12" s="4">
        <f>K12-F12</f>
        <v>2277.5</v>
      </c>
    </row>
    <row r="13" spans="1:15" ht="15">
      <c r="A13" s="22" t="s">
        <v>22</v>
      </c>
      <c r="B13" s="13">
        <v>5227.8</v>
      </c>
      <c r="C13" s="13">
        <v>45.9</v>
      </c>
      <c r="D13" s="13">
        <v>19.5</v>
      </c>
      <c r="E13" s="13"/>
      <c r="F13" s="23">
        <f>B13-C13-D13-E13</f>
        <v>5162.400000000001</v>
      </c>
      <c r="G13" s="13">
        <v>5685</v>
      </c>
      <c r="H13" s="13">
        <v>48.4</v>
      </c>
      <c r="I13" s="13">
        <v>48.3</v>
      </c>
      <c r="J13" s="13"/>
      <c r="K13" s="13">
        <f>G13-H13-I13</f>
        <v>5588.3</v>
      </c>
      <c r="L13" s="3">
        <f>G13/B13</f>
        <v>1.0874555262251808</v>
      </c>
      <c r="M13" s="4">
        <f>G13-B13</f>
        <v>457.1999999999998</v>
      </c>
      <c r="N13" s="3">
        <f>K13/F13</f>
        <v>1.0825003874167054</v>
      </c>
      <c r="O13" s="4">
        <f>K13-F13</f>
        <v>425.89999999999964</v>
      </c>
    </row>
    <row r="14" spans="1:15" ht="15">
      <c r="A14" s="11" t="s">
        <v>23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"/>
      <c r="M14" s="4"/>
      <c r="N14" s="3"/>
      <c r="O14" s="4"/>
    </row>
    <row r="15" spans="1:15" ht="15">
      <c r="A15" s="24" t="s">
        <v>24</v>
      </c>
      <c r="B15" s="15">
        <f>SUM(B16:B17)</f>
        <v>10700.8</v>
      </c>
      <c r="C15" s="15">
        <f>SUM(C16:C17)</f>
        <v>3676.4</v>
      </c>
      <c r="D15" s="15">
        <f>SUM(D16:D17)</f>
        <v>1705.8000000000002</v>
      </c>
      <c r="E15" s="15">
        <f aca="true" t="shared" si="3" ref="E15:J15">SUM(E16:E17)</f>
        <v>447.6</v>
      </c>
      <c r="F15" s="15">
        <f t="shared" si="3"/>
        <v>4870.999999999999</v>
      </c>
      <c r="G15" s="15">
        <f t="shared" si="3"/>
        <v>13534.800000000001</v>
      </c>
      <c r="H15" s="15">
        <f t="shared" si="3"/>
        <v>5984.400000000001</v>
      </c>
      <c r="I15" s="15">
        <f t="shared" si="3"/>
        <v>1028.1</v>
      </c>
      <c r="J15" s="15">
        <f t="shared" si="3"/>
        <v>622.1</v>
      </c>
      <c r="K15" s="15">
        <f>SUM(K16:K17)</f>
        <v>5900.199999999999</v>
      </c>
      <c r="L15" s="3">
        <f>G15/B15</f>
        <v>1.2648400119617227</v>
      </c>
      <c r="M15" s="4">
        <f aca="true" t="shared" si="4" ref="M15:M31">G15-B15</f>
        <v>2834.000000000002</v>
      </c>
      <c r="N15" s="3">
        <f>K15/F15</f>
        <v>1.21129131595155</v>
      </c>
      <c r="O15" s="4">
        <f aca="true" t="shared" si="5" ref="O15:O31">K15-F15</f>
        <v>1029.1999999999998</v>
      </c>
    </row>
    <row r="16" spans="1:15" s="5" customFormat="1" ht="12.75">
      <c r="A16" s="18" t="s">
        <v>20</v>
      </c>
      <c r="B16" s="19">
        <v>682.8</v>
      </c>
      <c r="C16" s="19">
        <v>348.6</v>
      </c>
      <c r="D16" s="19">
        <v>-4.6</v>
      </c>
      <c r="E16" s="19"/>
      <c r="F16" s="19">
        <f>B16-C16-D16-E16</f>
        <v>338.79999999999995</v>
      </c>
      <c r="G16" s="19">
        <v>995.7</v>
      </c>
      <c r="H16" s="19">
        <v>644.3</v>
      </c>
      <c r="I16" s="19">
        <v>-1</v>
      </c>
      <c r="J16" s="19"/>
      <c r="K16" s="19">
        <f aca="true" t="shared" si="6" ref="K16:K21">G16-H16-I16-J16</f>
        <v>352.4000000000001</v>
      </c>
      <c r="L16" s="25">
        <f>G16/B16</f>
        <v>1.4582601054481548</v>
      </c>
      <c r="M16" s="21">
        <f t="shared" si="4"/>
        <v>312.9000000000001</v>
      </c>
      <c r="N16" s="25">
        <f>K16/F16</f>
        <v>1.0401416765053133</v>
      </c>
      <c r="O16" s="21">
        <f t="shared" si="5"/>
        <v>13.600000000000136</v>
      </c>
    </row>
    <row r="17" spans="1:15" ht="15">
      <c r="A17" s="22" t="s">
        <v>21</v>
      </c>
      <c r="B17" s="13">
        <v>10018</v>
      </c>
      <c r="C17" s="13">
        <v>3327.8</v>
      </c>
      <c r="D17" s="13">
        <v>1710.4</v>
      </c>
      <c r="E17" s="13">
        <v>447.6</v>
      </c>
      <c r="F17" s="23">
        <f>B17-C17-D17-E17</f>
        <v>4532.199999999999</v>
      </c>
      <c r="G17" s="13">
        <v>12539.1</v>
      </c>
      <c r="H17" s="13">
        <v>5340.1</v>
      </c>
      <c r="I17" s="13">
        <v>1029.1</v>
      </c>
      <c r="J17" s="13">
        <v>622.1</v>
      </c>
      <c r="K17" s="15">
        <f t="shared" si="6"/>
        <v>5547.799999999999</v>
      </c>
      <c r="L17" s="6">
        <f>G17/B17</f>
        <v>1.2516570173687362</v>
      </c>
      <c r="M17" s="4">
        <f t="shared" si="4"/>
        <v>2521.1000000000004</v>
      </c>
      <c r="N17" s="6">
        <f>K17/F17</f>
        <v>1.2240854331229867</v>
      </c>
      <c r="O17" s="4">
        <f t="shared" si="5"/>
        <v>1015.6000000000004</v>
      </c>
    </row>
    <row r="18" spans="1:15" ht="15">
      <c r="A18" s="24" t="s">
        <v>25</v>
      </c>
      <c r="B18" s="15">
        <f>SUM(B19:B20)</f>
        <v>11763.5</v>
      </c>
      <c r="C18" s="15">
        <f>SUM(C19:C20)</f>
        <v>117.5</v>
      </c>
      <c r="D18" s="15">
        <f>SUM(D19:D20)</f>
        <v>128.9</v>
      </c>
      <c r="E18" s="15">
        <f>SUM(E19:E20)</f>
        <v>0</v>
      </c>
      <c r="F18" s="15">
        <f>B18-C18-D18-E18</f>
        <v>11517.1</v>
      </c>
      <c r="G18" s="15">
        <f>SUM(G19:G20)</f>
        <v>12025.9</v>
      </c>
      <c r="H18" s="15">
        <f>SUM(H19:H20)</f>
        <v>129.2</v>
      </c>
      <c r="I18" s="15">
        <f>SUM(I19:I20)</f>
        <v>188.9</v>
      </c>
      <c r="J18" s="15">
        <f>SUM(J19:J20)</f>
        <v>0</v>
      </c>
      <c r="K18" s="15">
        <f t="shared" si="6"/>
        <v>11707.8</v>
      </c>
      <c r="L18" s="6">
        <f>G18/B18</f>
        <v>1.0223062863943555</v>
      </c>
      <c r="M18" s="4">
        <f t="shared" si="4"/>
        <v>262.39999999999964</v>
      </c>
      <c r="N18" s="6">
        <f>K18/F18</f>
        <v>1.0165579876878728</v>
      </c>
      <c r="O18" s="4">
        <f t="shared" si="5"/>
        <v>190.6999999999989</v>
      </c>
    </row>
    <row r="19" spans="1:15" s="5" customFormat="1" ht="12.75">
      <c r="A19" s="18" t="s">
        <v>20</v>
      </c>
      <c r="B19" s="19">
        <v>31.9</v>
      </c>
      <c r="C19" s="19">
        <v>0</v>
      </c>
      <c r="D19" s="19">
        <v>0</v>
      </c>
      <c r="E19" s="19">
        <v>0</v>
      </c>
      <c r="F19" s="19">
        <f>B19-C19-D19-E19</f>
        <v>31.9</v>
      </c>
      <c r="G19" s="19">
        <v>0</v>
      </c>
      <c r="H19" s="19">
        <v>0</v>
      </c>
      <c r="I19" s="19">
        <v>0</v>
      </c>
      <c r="J19" s="19">
        <v>0</v>
      </c>
      <c r="K19" s="19">
        <f t="shared" si="6"/>
        <v>0</v>
      </c>
      <c r="L19" s="25"/>
      <c r="M19" s="21">
        <f t="shared" si="4"/>
        <v>-31.9</v>
      </c>
      <c r="N19" s="25"/>
      <c r="O19" s="21">
        <f t="shared" si="5"/>
        <v>-31.9</v>
      </c>
    </row>
    <row r="20" spans="1:15" ht="15">
      <c r="A20" s="22" t="s">
        <v>21</v>
      </c>
      <c r="B20" s="26">
        <v>11731.6</v>
      </c>
      <c r="C20" s="26">
        <v>117.5</v>
      </c>
      <c r="D20" s="26">
        <v>128.9</v>
      </c>
      <c r="E20" s="26"/>
      <c r="F20" s="26">
        <f>B20-C20-D20-E20</f>
        <v>11485.2</v>
      </c>
      <c r="G20" s="26">
        <v>12025.9</v>
      </c>
      <c r="H20" s="26">
        <v>129.2</v>
      </c>
      <c r="I20" s="26">
        <v>188.9</v>
      </c>
      <c r="J20" s="26"/>
      <c r="K20" s="26">
        <f t="shared" si="6"/>
        <v>11707.8</v>
      </c>
      <c r="L20" s="3">
        <f>G20/B20</f>
        <v>1.0250860922636298</v>
      </c>
      <c r="M20" s="4">
        <f t="shared" si="4"/>
        <v>294.2999999999993</v>
      </c>
      <c r="N20" s="3">
        <f aca="true" t="shared" si="7" ref="N20:N31">K20/F20</f>
        <v>1.0193814648417092</v>
      </c>
      <c r="O20" s="4">
        <f t="shared" si="5"/>
        <v>222.59999999999854</v>
      </c>
    </row>
    <row r="21" spans="1:15" ht="27" customHeight="1">
      <c r="A21" s="27" t="s">
        <v>26</v>
      </c>
      <c r="B21" s="15">
        <v>1676.4</v>
      </c>
      <c r="C21" s="13">
        <v>0</v>
      </c>
      <c r="D21" s="13">
        <v>0</v>
      </c>
      <c r="E21" s="13">
        <v>0</v>
      </c>
      <c r="F21" s="15">
        <f aca="true" t="shared" si="8" ref="F21:F30">B21-C21-D21-E21</f>
        <v>1676.4</v>
      </c>
      <c r="G21" s="13">
        <v>1789.2</v>
      </c>
      <c r="H21" s="13">
        <v>0</v>
      </c>
      <c r="I21" s="13">
        <v>0</v>
      </c>
      <c r="J21" s="13"/>
      <c r="K21" s="15">
        <f t="shared" si="6"/>
        <v>1789.2</v>
      </c>
      <c r="L21" s="3">
        <f>G21/B21</f>
        <v>1.0672870436649964</v>
      </c>
      <c r="M21" s="4">
        <f t="shared" si="4"/>
        <v>112.79999999999995</v>
      </c>
      <c r="N21" s="3">
        <f t="shared" si="7"/>
        <v>1.0672870436649964</v>
      </c>
      <c r="O21" s="4">
        <f t="shared" si="5"/>
        <v>112.79999999999995</v>
      </c>
    </row>
    <row r="22" spans="1:15" s="5" customFormat="1" ht="12.75">
      <c r="A22" s="28" t="s">
        <v>27</v>
      </c>
      <c r="B22" s="29">
        <v>25279.9</v>
      </c>
      <c r="C22" s="29">
        <v>11015.2</v>
      </c>
      <c r="D22" s="29">
        <v>2713.3</v>
      </c>
      <c r="E22" s="29"/>
      <c r="F22" s="29">
        <v>11551.5</v>
      </c>
      <c r="G22" s="29">
        <v>27965</v>
      </c>
      <c r="H22" s="29">
        <v>12626.3</v>
      </c>
      <c r="I22" s="29">
        <v>2627.4</v>
      </c>
      <c r="J22" s="29"/>
      <c r="K22" s="29">
        <f>G22-H22-I22</f>
        <v>12711.300000000001</v>
      </c>
      <c r="L22" s="20">
        <f>G22/B22</f>
        <v>1.106214818887733</v>
      </c>
      <c r="M22" s="21">
        <f t="shared" si="4"/>
        <v>2685.0999999999985</v>
      </c>
      <c r="N22" s="20">
        <f t="shared" si="7"/>
        <v>1.10040254512401</v>
      </c>
      <c r="O22" s="21">
        <f t="shared" si="5"/>
        <v>1159.800000000001</v>
      </c>
    </row>
    <row r="23" spans="1:15" s="5" customFormat="1" ht="38.25">
      <c r="A23" s="28" t="s">
        <v>28</v>
      </c>
      <c r="B23" s="29">
        <v>36</v>
      </c>
      <c r="C23" s="29">
        <v>0</v>
      </c>
      <c r="D23" s="29">
        <v>0</v>
      </c>
      <c r="E23" s="29"/>
      <c r="F23" s="29">
        <f t="shared" si="8"/>
        <v>36</v>
      </c>
      <c r="G23" s="29">
        <v>31.4</v>
      </c>
      <c r="H23" s="29">
        <v>0</v>
      </c>
      <c r="I23" s="29">
        <v>0</v>
      </c>
      <c r="J23" s="29"/>
      <c r="K23" s="29">
        <f>G23-H23-I23</f>
        <v>31.4</v>
      </c>
      <c r="L23" s="20">
        <f>G23/B23</f>
        <v>0.8722222222222222</v>
      </c>
      <c r="M23" s="21">
        <f t="shared" si="4"/>
        <v>-4.600000000000001</v>
      </c>
      <c r="N23" s="20">
        <f t="shared" si="7"/>
        <v>0.8722222222222222</v>
      </c>
      <c r="O23" s="21">
        <f t="shared" si="5"/>
        <v>-4.600000000000001</v>
      </c>
    </row>
    <row r="24" spans="1:15" ht="24" customHeight="1">
      <c r="A24" s="30" t="s">
        <v>29</v>
      </c>
      <c r="B24" s="15">
        <f>SUM(B25:B26)</f>
        <v>2739.4</v>
      </c>
      <c r="C24" s="15">
        <f>SUM(C25:C26)</f>
        <v>0</v>
      </c>
      <c r="D24" s="15">
        <f>SUM(D25:D26)</f>
        <v>0</v>
      </c>
      <c r="E24" s="15">
        <f aca="true" t="shared" si="9" ref="E24:J24">SUM(E25:E26)</f>
        <v>0</v>
      </c>
      <c r="F24" s="15">
        <f t="shared" si="8"/>
        <v>2739.4</v>
      </c>
      <c r="G24" s="15">
        <f t="shared" si="9"/>
        <v>2864.6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>SUM(K25:K26)</f>
        <v>2864.6</v>
      </c>
      <c r="L24" s="3">
        <f>G24/B24</f>
        <v>1.0457034387092063</v>
      </c>
      <c r="M24" s="4">
        <f t="shared" si="4"/>
        <v>125.19999999999982</v>
      </c>
      <c r="N24" s="3">
        <f t="shared" si="7"/>
        <v>1.0457034387092063</v>
      </c>
      <c r="O24" s="4">
        <f t="shared" si="5"/>
        <v>125.19999999999982</v>
      </c>
    </row>
    <row r="25" spans="1:15" s="5" customFormat="1" ht="12.75">
      <c r="A25" s="18" t="s">
        <v>20</v>
      </c>
      <c r="B25" s="19">
        <v>63.9</v>
      </c>
      <c r="C25" s="19">
        <v>0</v>
      </c>
      <c r="D25" s="19">
        <v>0</v>
      </c>
      <c r="E25" s="19"/>
      <c r="F25" s="19">
        <f t="shared" si="8"/>
        <v>63.9</v>
      </c>
      <c r="G25" s="19">
        <v>-0.4</v>
      </c>
      <c r="H25" s="19">
        <v>0</v>
      </c>
      <c r="I25" s="19">
        <v>0</v>
      </c>
      <c r="J25" s="19"/>
      <c r="K25" s="19">
        <f>G25-H25-I25</f>
        <v>-0.4</v>
      </c>
      <c r="L25" s="25">
        <v>1.15</v>
      </c>
      <c r="M25" s="21">
        <f t="shared" si="4"/>
        <v>-64.3</v>
      </c>
      <c r="N25" s="25">
        <f t="shared" si="7"/>
        <v>-0.006259780907668232</v>
      </c>
      <c r="O25" s="21">
        <f t="shared" si="5"/>
        <v>-64.3</v>
      </c>
    </row>
    <row r="26" spans="1:15" ht="15">
      <c r="A26" s="22" t="s">
        <v>21</v>
      </c>
      <c r="B26" s="13">
        <v>2675.5</v>
      </c>
      <c r="C26" s="13">
        <v>0</v>
      </c>
      <c r="D26" s="13">
        <v>0</v>
      </c>
      <c r="E26" s="13"/>
      <c r="F26" s="23">
        <f t="shared" si="8"/>
        <v>2675.5</v>
      </c>
      <c r="G26" s="13">
        <v>2865</v>
      </c>
      <c r="H26" s="13">
        <v>0</v>
      </c>
      <c r="I26" s="13">
        <v>0</v>
      </c>
      <c r="J26" s="13"/>
      <c r="K26" s="13">
        <f>G26-H26-I26</f>
        <v>2865</v>
      </c>
      <c r="L26" s="6">
        <f aca="true" t="shared" si="10" ref="L26:L31">G26/B26</f>
        <v>1.0708278826387592</v>
      </c>
      <c r="M26" s="4">
        <f t="shared" si="4"/>
        <v>189.5</v>
      </c>
      <c r="N26" s="6">
        <f t="shared" si="7"/>
        <v>1.0708278826387592</v>
      </c>
      <c r="O26" s="4">
        <f t="shared" si="5"/>
        <v>189.5</v>
      </c>
    </row>
    <row r="27" spans="1:15" ht="15">
      <c r="A27" s="24" t="s">
        <v>30</v>
      </c>
      <c r="B27" s="15">
        <f>SUM(B28:B29)</f>
        <v>48923.7</v>
      </c>
      <c r="C27" s="15">
        <f>SUM(C28:C29)</f>
        <v>29614.100000000002</v>
      </c>
      <c r="D27" s="15">
        <f>SUM(D28:D29)</f>
        <v>6119.7</v>
      </c>
      <c r="E27" s="15">
        <f aca="true" t="shared" si="11" ref="E27:J27">SUM(E28:E29)</f>
        <v>0</v>
      </c>
      <c r="F27" s="15">
        <f t="shared" si="8"/>
        <v>13189.899999999994</v>
      </c>
      <c r="G27" s="15">
        <f t="shared" si="11"/>
        <v>52587.700000000004</v>
      </c>
      <c r="H27" s="15">
        <f t="shared" si="11"/>
        <v>31675.1</v>
      </c>
      <c r="I27" s="15">
        <f t="shared" si="11"/>
        <v>8249.5</v>
      </c>
      <c r="J27" s="15">
        <f t="shared" si="11"/>
        <v>0</v>
      </c>
      <c r="K27" s="15">
        <f>SUM(K28:K29)</f>
        <v>12663.199999999999</v>
      </c>
      <c r="L27" s="3">
        <f t="shared" si="10"/>
        <v>1.0748921279461694</v>
      </c>
      <c r="M27" s="4">
        <f t="shared" si="4"/>
        <v>3664.0000000000073</v>
      </c>
      <c r="N27" s="3">
        <f t="shared" si="7"/>
        <v>0.960067930765207</v>
      </c>
      <c r="O27" s="4">
        <f t="shared" si="5"/>
        <v>-526.6999999999953</v>
      </c>
    </row>
    <row r="28" spans="1:15" s="5" customFormat="1" ht="12.75">
      <c r="A28" s="18" t="s">
        <v>20</v>
      </c>
      <c r="B28" s="19">
        <v>48920.2</v>
      </c>
      <c r="C28" s="19">
        <v>29608.2</v>
      </c>
      <c r="D28" s="19">
        <v>6132.4</v>
      </c>
      <c r="E28" s="19"/>
      <c r="F28" s="19">
        <f t="shared" si="8"/>
        <v>13179.599999999997</v>
      </c>
      <c r="G28" s="19">
        <v>52564.3</v>
      </c>
      <c r="H28" s="19">
        <v>31671.1</v>
      </c>
      <c r="I28" s="19">
        <v>8248.4</v>
      </c>
      <c r="J28" s="19"/>
      <c r="K28" s="19">
        <v>12644.9</v>
      </c>
      <c r="L28" s="25">
        <f t="shared" si="10"/>
        <v>1.0744907011827427</v>
      </c>
      <c r="M28" s="21">
        <f t="shared" si="4"/>
        <v>3644.100000000006</v>
      </c>
      <c r="N28" s="25">
        <f t="shared" si="7"/>
        <v>0.959429724726092</v>
      </c>
      <c r="O28" s="21">
        <f t="shared" si="5"/>
        <v>-534.6999999999971</v>
      </c>
    </row>
    <row r="29" spans="1:15" ht="15">
      <c r="A29" s="22" t="s">
        <v>21</v>
      </c>
      <c r="B29" s="13">
        <v>3.5</v>
      </c>
      <c r="C29" s="13">
        <v>5.9</v>
      </c>
      <c r="D29" s="13">
        <v>-12.7</v>
      </c>
      <c r="E29" s="13"/>
      <c r="F29" s="23">
        <f t="shared" si="8"/>
        <v>10.299999999999999</v>
      </c>
      <c r="G29" s="13">
        <v>23.4</v>
      </c>
      <c r="H29" s="13">
        <v>4</v>
      </c>
      <c r="I29" s="13">
        <v>1.1</v>
      </c>
      <c r="J29" s="13"/>
      <c r="K29" s="13">
        <f>G29-H29-I29</f>
        <v>18.299999999999997</v>
      </c>
      <c r="L29" s="7">
        <f t="shared" si="10"/>
        <v>6.685714285714285</v>
      </c>
      <c r="M29" s="4">
        <f t="shared" si="4"/>
        <v>19.9</v>
      </c>
      <c r="N29" s="6">
        <f t="shared" si="7"/>
        <v>1.7766990291262135</v>
      </c>
      <c r="O29" s="4">
        <f t="shared" si="5"/>
        <v>7.999999999999998</v>
      </c>
    </row>
    <row r="30" spans="1:15" s="8" customFormat="1" ht="27" customHeight="1">
      <c r="A30" s="30" t="s">
        <v>31</v>
      </c>
      <c r="B30" s="15">
        <v>47547.4</v>
      </c>
      <c r="C30" s="15">
        <v>29608.2</v>
      </c>
      <c r="D30" s="15">
        <v>4941.1</v>
      </c>
      <c r="E30" s="15">
        <v>0</v>
      </c>
      <c r="F30" s="15">
        <f t="shared" si="8"/>
        <v>12998.1</v>
      </c>
      <c r="G30" s="15">
        <v>50526.5</v>
      </c>
      <c r="H30" s="15">
        <v>31671.1</v>
      </c>
      <c r="I30" s="15">
        <v>6451.3</v>
      </c>
      <c r="J30" s="15"/>
      <c r="K30" s="15">
        <f>G30-H30-I30-J30</f>
        <v>12404.100000000002</v>
      </c>
      <c r="L30" s="3">
        <f t="shared" si="10"/>
        <v>1.0626553712716151</v>
      </c>
      <c r="M30" s="4">
        <f t="shared" si="4"/>
        <v>2979.0999999999985</v>
      </c>
      <c r="N30" s="3">
        <f t="shared" si="7"/>
        <v>0.9543010132250099</v>
      </c>
      <c r="O30" s="4">
        <f t="shared" si="5"/>
        <v>-593.9999999999982</v>
      </c>
    </row>
    <row r="31" spans="1:15" ht="75">
      <c r="A31" s="30" t="s">
        <v>32</v>
      </c>
      <c r="B31" s="31">
        <v>4876.4</v>
      </c>
      <c r="C31" s="13">
        <v>0</v>
      </c>
      <c r="D31" s="13">
        <v>0</v>
      </c>
      <c r="E31" s="26">
        <v>0</v>
      </c>
      <c r="F31" s="15">
        <f>B31-C31-D31-E31</f>
        <v>4876.4</v>
      </c>
      <c r="G31" s="32" t="s">
        <v>33</v>
      </c>
      <c r="H31" s="13">
        <v>0</v>
      </c>
      <c r="I31" s="13">
        <v>0</v>
      </c>
      <c r="J31" s="26">
        <v>0</v>
      </c>
      <c r="K31" s="15">
        <f>G31-H31-I31-J31</f>
        <v>5586.1</v>
      </c>
      <c r="L31" s="3">
        <f t="shared" si="10"/>
        <v>1.1455376917398081</v>
      </c>
      <c r="M31" s="4">
        <f t="shared" si="4"/>
        <v>709.7000000000007</v>
      </c>
      <c r="N31" s="3">
        <f t="shared" si="7"/>
        <v>1.1455376917398081</v>
      </c>
      <c r="O31" s="4">
        <f t="shared" si="5"/>
        <v>709.7000000000007</v>
      </c>
    </row>
    <row r="32" spans="1:15" ht="15">
      <c r="A32" s="22" t="s">
        <v>34</v>
      </c>
      <c r="B32" s="33"/>
      <c r="C32" s="33"/>
      <c r="D32" s="33"/>
      <c r="E32" s="13"/>
      <c r="F32" s="23"/>
      <c r="G32" s="33"/>
      <c r="H32" s="33"/>
      <c r="I32" s="33"/>
      <c r="J32" s="33"/>
      <c r="K32" s="33"/>
      <c r="L32" s="33"/>
      <c r="M32" s="4"/>
      <c r="N32" s="33"/>
      <c r="O32" s="4"/>
    </row>
    <row r="33" spans="1:15" ht="31.5" customHeight="1">
      <c r="A33" s="27" t="s">
        <v>35</v>
      </c>
      <c r="B33" s="15">
        <v>3911.9</v>
      </c>
      <c r="C33" s="13">
        <v>0</v>
      </c>
      <c r="D33" s="13">
        <v>0</v>
      </c>
      <c r="E33" s="15">
        <v>0</v>
      </c>
      <c r="F33" s="15">
        <f>B33-C33-D33-E33</f>
        <v>3911.9</v>
      </c>
      <c r="G33" s="15">
        <v>4130.1</v>
      </c>
      <c r="H33" s="13">
        <v>0</v>
      </c>
      <c r="I33" s="13">
        <v>0</v>
      </c>
      <c r="J33" s="13"/>
      <c r="K33" s="15">
        <f>G33-H33-I33-J33</f>
        <v>4130.1</v>
      </c>
      <c r="L33" s="3">
        <f>G33/B33</f>
        <v>1.0557785219458575</v>
      </c>
      <c r="M33" s="4">
        <f>G33-B33</f>
        <v>218.20000000000027</v>
      </c>
      <c r="N33" s="3">
        <f>K33/F33</f>
        <v>1.0557785219458575</v>
      </c>
      <c r="O33" s="4">
        <f>K33-F33</f>
        <v>218.20000000000027</v>
      </c>
    </row>
    <row r="34" spans="1:15" ht="54" customHeight="1">
      <c r="A34" s="27" t="s">
        <v>36</v>
      </c>
      <c r="B34" s="15">
        <v>1.8</v>
      </c>
      <c r="C34" s="15">
        <v>0</v>
      </c>
      <c r="D34" s="15">
        <v>0</v>
      </c>
      <c r="E34" s="15"/>
      <c r="F34" s="15">
        <f>B34-C34-D34</f>
        <v>1.8</v>
      </c>
      <c r="G34" s="15">
        <v>0.7</v>
      </c>
      <c r="H34" s="15">
        <v>0</v>
      </c>
      <c r="I34" s="15">
        <v>0</v>
      </c>
      <c r="J34" s="15">
        <v>0</v>
      </c>
      <c r="K34" s="15">
        <f>G34-H34-I34</f>
        <v>0.7</v>
      </c>
      <c r="L34" s="3">
        <f>G34/B34</f>
        <v>0.38888888888888884</v>
      </c>
      <c r="M34" s="4">
        <f>G34-B34</f>
        <v>-1.1</v>
      </c>
      <c r="N34" s="3">
        <f>K34/F34</f>
        <v>0.38888888888888884</v>
      </c>
      <c r="O34" s="4">
        <f>K34-F34</f>
        <v>-1.1</v>
      </c>
    </row>
    <row r="35" spans="1:15" ht="33.75" customHeight="1">
      <c r="A35" s="27" t="s">
        <v>37</v>
      </c>
      <c r="B35" s="15">
        <v>0.2</v>
      </c>
      <c r="C35" s="15">
        <v>0</v>
      </c>
      <c r="D35" s="15">
        <v>0</v>
      </c>
      <c r="E35" s="15">
        <v>0</v>
      </c>
      <c r="F35" s="15">
        <f>B35-C35-D35-E35</f>
        <v>0.2</v>
      </c>
      <c r="G35" s="15">
        <v>0.2</v>
      </c>
      <c r="H35" s="15">
        <v>0</v>
      </c>
      <c r="I35" s="15">
        <v>0</v>
      </c>
      <c r="J35" s="15">
        <v>0</v>
      </c>
      <c r="K35" s="15">
        <f>G35-H35-I35-J35</f>
        <v>0.2</v>
      </c>
      <c r="L35" s="3">
        <f>G35/B35</f>
        <v>1</v>
      </c>
      <c r="M35" s="4">
        <f>G35-B35</f>
        <v>0</v>
      </c>
      <c r="N35" s="3">
        <f>K35/F35</f>
        <v>1</v>
      </c>
      <c r="O35" s="4">
        <f>K35-F35</f>
        <v>0</v>
      </c>
    </row>
    <row r="36" spans="5:14" ht="15">
      <c r="E36" s="2"/>
      <c r="F36" s="2"/>
      <c r="G36" s="2"/>
      <c r="I36" s="2"/>
      <c r="J36" s="2"/>
      <c r="K36" s="2"/>
      <c r="L36" s="2"/>
      <c r="M36" s="2"/>
      <c r="N36" s="9"/>
    </row>
    <row r="37" spans="5:14" ht="15">
      <c r="E37" s="2"/>
      <c r="F37" s="2"/>
      <c r="G37" s="2"/>
      <c r="I37" s="2"/>
      <c r="J37" s="2"/>
      <c r="K37" s="2"/>
      <c r="L37" s="2"/>
      <c r="M37" s="2"/>
      <c r="N37" s="9"/>
    </row>
    <row r="38" spans="6:14" ht="15">
      <c r="F38" s="1"/>
      <c r="G38" s="2"/>
      <c r="I38" s="2"/>
      <c r="J38" s="2"/>
      <c r="K38" s="2"/>
      <c r="L38" s="2"/>
      <c r="M38" s="2"/>
      <c r="N38" s="9"/>
    </row>
    <row r="39" spans="5:14" ht="15">
      <c r="E39" s="2"/>
      <c r="F39" s="2"/>
      <c r="G39" s="2"/>
      <c r="I39" s="2"/>
      <c r="J39" s="2"/>
      <c r="K39" s="2"/>
      <c r="L39" s="2"/>
      <c r="M39" s="2"/>
      <c r="N39" s="9"/>
    </row>
    <row r="40" spans="5:14" ht="15">
      <c r="E40" s="2"/>
      <c r="F40" s="2"/>
      <c r="G40" s="2"/>
      <c r="I40" s="2"/>
      <c r="J40" s="2"/>
      <c r="K40" s="2"/>
      <c r="L40" s="2"/>
      <c r="M40" s="2"/>
      <c r="N40" s="9"/>
    </row>
    <row r="41" spans="5:14" ht="15">
      <c r="E41" s="2"/>
      <c r="F41" s="2"/>
      <c r="G41" s="2"/>
      <c r="I41" s="2"/>
      <c r="J41" s="2"/>
      <c r="K41" s="2"/>
      <c r="L41" s="2"/>
      <c r="M41" s="2"/>
      <c r="N41" s="9"/>
    </row>
    <row r="42" spans="5:14" ht="15">
      <c r="E42" s="2"/>
      <c r="F42" s="2"/>
      <c r="G42" s="2"/>
      <c r="I42" s="2"/>
      <c r="J42" s="2"/>
      <c r="K42" s="2"/>
      <c r="L42" s="2"/>
      <c r="M42" s="2"/>
      <c r="N42" s="9"/>
    </row>
    <row r="43" spans="5:14" ht="15">
      <c r="E43" s="2"/>
      <c r="F43" s="2"/>
      <c r="G43" s="2"/>
      <c r="I43" s="2"/>
      <c r="J43" s="2"/>
      <c r="K43" s="2"/>
      <c r="L43" s="2"/>
      <c r="M43" s="2"/>
      <c r="N43" s="9"/>
    </row>
    <row r="44" spans="5:14" ht="15">
      <c r="E44" s="2"/>
      <c r="F44" s="2"/>
      <c r="G44" s="2"/>
      <c r="J44" s="2"/>
      <c r="K44" s="2"/>
      <c r="L44" s="2"/>
      <c r="M44" s="2"/>
      <c r="N44" s="9"/>
    </row>
    <row r="45" spans="5:14" ht="15">
      <c r="E45" s="2"/>
      <c r="F45" s="2"/>
      <c r="G45" s="2"/>
      <c r="J45" s="2"/>
      <c r="K45" s="2"/>
      <c r="L45" s="2"/>
      <c r="M45" s="2"/>
      <c r="N45" s="9"/>
    </row>
    <row r="46" spans="2:14" ht="15">
      <c r="B46"/>
      <c r="C46"/>
      <c r="D46"/>
      <c r="E46" s="2"/>
      <c r="F46" s="2"/>
      <c r="G46" s="2"/>
      <c r="J46" s="2"/>
      <c r="K46" s="2"/>
      <c r="L46" s="2"/>
      <c r="M46" s="2"/>
      <c r="N46" s="9"/>
    </row>
    <row r="47" spans="2:14" ht="15">
      <c r="B47"/>
      <c r="C47"/>
      <c r="D47"/>
      <c r="E47" s="2"/>
      <c r="F47" s="2"/>
      <c r="G47" s="2"/>
      <c r="J47" s="2"/>
      <c r="K47" s="2"/>
      <c r="L47" s="2"/>
      <c r="M47" s="2"/>
      <c r="N47" s="9"/>
    </row>
    <row r="48" spans="2:14" ht="15">
      <c r="B48"/>
      <c r="C48"/>
      <c r="D48"/>
      <c r="E48" s="2"/>
      <c r="F48" s="2"/>
      <c r="G48" s="2"/>
      <c r="J48" s="2"/>
      <c r="K48" s="2"/>
      <c r="L48" s="2"/>
      <c r="M48" s="2"/>
      <c r="N48" s="9"/>
    </row>
    <row r="49" spans="2:14" ht="15">
      <c r="B49"/>
      <c r="C49"/>
      <c r="D49"/>
      <c r="E49" s="2"/>
      <c r="F49" s="2"/>
      <c r="G49" s="2"/>
      <c r="J49" s="2"/>
      <c r="K49" s="2"/>
      <c r="L49" s="2"/>
      <c r="M49" s="2"/>
      <c r="N49" s="9"/>
    </row>
    <row r="50" spans="2:14" ht="15">
      <c r="B50"/>
      <c r="C50"/>
      <c r="D50"/>
      <c r="E50" s="2"/>
      <c r="F50" s="2"/>
      <c r="G50" s="2"/>
      <c r="J50" s="2"/>
      <c r="K50" s="2"/>
      <c r="L50" s="2"/>
      <c r="M50" s="2"/>
      <c r="N50" s="9"/>
    </row>
    <row r="51" spans="2:14" ht="15">
      <c r="B51"/>
      <c r="C51"/>
      <c r="D51"/>
      <c r="E51" s="2"/>
      <c r="F51" s="2"/>
      <c r="G51" s="2"/>
      <c r="J51" s="2"/>
      <c r="K51" s="2"/>
      <c r="L51" s="2"/>
      <c r="M51" s="2"/>
      <c r="N51" s="9"/>
    </row>
    <row r="52" spans="2:14" ht="15">
      <c r="B52"/>
      <c r="C52"/>
      <c r="D52"/>
      <c r="E52" s="2"/>
      <c r="F52" s="2"/>
      <c r="G52" s="2"/>
      <c r="J52" s="2"/>
      <c r="K52" s="2"/>
      <c r="L52" s="2"/>
      <c r="M52" s="2"/>
      <c r="N52" s="9"/>
    </row>
    <row r="53" spans="2:14" ht="15">
      <c r="B53"/>
      <c r="C53"/>
      <c r="D53"/>
      <c r="E53" s="2"/>
      <c r="F53" s="2"/>
      <c r="G53" s="2"/>
      <c r="J53" s="2"/>
      <c r="K53" s="2"/>
      <c r="L53" s="2"/>
      <c r="M53" s="2"/>
      <c r="N53" s="9"/>
    </row>
    <row r="54" spans="2:14" ht="15">
      <c r="B54"/>
      <c r="C54"/>
      <c r="D54"/>
      <c r="E54" s="2"/>
      <c r="F54" s="2"/>
      <c r="G54" s="2"/>
      <c r="J54" s="2"/>
      <c r="K54" s="2"/>
      <c r="L54" s="2"/>
      <c r="M54" s="2"/>
      <c r="N54" s="9"/>
    </row>
    <row r="55" spans="2:14" ht="15">
      <c r="B55"/>
      <c r="C55"/>
      <c r="D55"/>
      <c r="E55" s="2"/>
      <c r="F55" s="2"/>
      <c r="G55" s="2"/>
      <c r="J55" s="2"/>
      <c r="K55" s="2"/>
      <c r="L55" s="2"/>
      <c r="M55" s="2"/>
      <c r="N55" s="9"/>
    </row>
    <row r="56" spans="2:14" ht="15">
      <c r="B56"/>
      <c r="C56"/>
      <c r="D56"/>
      <c r="E56" s="2"/>
      <c r="F56" s="2"/>
      <c r="G56" s="2"/>
      <c r="J56" s="2"/>
      <c r="K56" s="2"/>
      <c r="L56" s="2"/>
      <c r="M56" s="2"/>
      <c r="N56" s="9"/>
    </row>
    <row r="57" spans="2:14" ht="15">
      <c r="B57"/>
      <c r="C57"/>
      <c r="D57"/>
      <c r="E57" s="2"/>
      <c r="F57" s="2"/>
      <c r="G57" s="2"/>
      <c r="J57" s="2"/>
      <c r="K57" s="2"/>
      <c r="L57" s="2"/>
      <c r="M57" s="2"/>
      <c r="N57" s="9"/>
    </row>
    <row r="58" spans="2:14" ht="15">
      <c r="B58"/>
      <c r="C58"/>
      <c r="D58"/>
      <c r="E58" s="2"/>
      <c r="F58" s="2"/>
      <c r="G58" s="2"/>
      <c r="J58" s="2"/>
      <c r="K58" s="2"/>
      <c r="L58" s="2"/>
      <c r="M58" s="2"/>
      <c r="N58" s="9"/>
    </row>
    <row r="59" spans="2:14" ht="15">
      <c r="B59"/>
      <c r="C59"/>
      <c r="D59"/>
      <c r="E59" s="2"/>
      <c r="F59" s="2"/>
      <c r="G59" s="2"/>
      <c r="J59" s="2"/>
      <c r="K59" s="2"/>
      <c r="L59" s="2"/>
      <c r="M59" s="2"/>
      <c r="N59" s="9"/>
    </row>
    <row r="60" spans="2:14" ht="15">
      <c r="B60"/>
      <c r="C60"/>
      <c r="D60"/>
      <c r="E60" s="2"/>
      <c r="F60" s="2"/>
      <c r="G60" s="2"/>
      <c r="J60" s="2"/>
      <c r="K60" s="2"/>
      <c r="L60" s="2"/>
      <c r="M60" s="2"/>
      <c r="N60" s="9"/>
    </row>
    <row r="61" spans="2:14" ht="15">
      <c r="B61"/>
      <c r="C61"/>
      <c r="D61"/>
      <c r="E61" s="2"/>
      <c r="F61" s="2"/>
      <c r="G61" s="2"/>
      <c r="J61" s="2"/>
      <c r="K61" s="2"/>
      <c r="L61" s="2"/>
      <c r="M61" s="2"/>
      <c r="N61" s="9"/>
    </row>
    <row r="62" spans="2:14" ht="15">
      <c r="B62"/>
      <c r="C62"/>
      <c r="D62"/>
      <c r="E62" s="2"/>
      <c r="F62" s="2"/>
      <c r="G62" s="2"/>
      <c r="J62" s="2"/>
      <c r="K62" s="2"/>
      <c r="L62" s="2"/>
      <c r="M62" s="2"/>
      <c r="N62" s="9"/>
    </row>
    <row r="63" spans="2:14" ht="15">
      <c r="B63"/>
      <c r="C63"/>
      <c r="D63"/>
      <c r="E63" s="2"/>
      <c r="F63" s="2"/>
      <c r="G63" s="2"/>
      <c r="J63" s="2"/>
      <c r="K63" s="2"/>
      <c r="L63" s="2"/>
      <c r="M63" s="2"/>
      <c r="N63" s="9"/>
    </row>
    <row r="64" spans="2:14" ht="15">
      <c r="B64"/>
      <c r="C64"/>
      <c r="D64"/>
      <c r="E64" s="2"/>
      <c r="F64" s="2"/>
      <c r="G64" s="2"/>
      <c r="J64" s="2"/>
      <c r="K64" s="2"/>
      <c r="L64" s="2"/>
      <c r="M64" s="2"/>
      <c r="N64" s="9"/>
    </row>
    <row r="65" spans="2:14" ht="15">
      <c r="B65"/>
      <c r="C65"/>
      <c r="D65"/>
      <c r="E65" s="2"/>
      <c r="F65" s="2"/>
      <c r="G65" s="2"/>
      <c r="J65" s="2"/>
      <c r="K65" s="2"/>
      <c r="L65" s="2"/>
      <c r="M65" s="2"/>
      <c r="N65" s="9"/>
    </row>
    <row r="66" spans="2:14" ht="15">
      <c r="B66"/>
      <c r="C66"/>
      <c r="D66"/>
      <c r="E66" s="2"/>
      <c r="F66" s="2"/>
      <c r="G66" s="2"/>
      <c r="J66" s="2"/>
      <c r="K66" s="2"/>
      <c r="L66" s="2"/>
      <c r="M66" s="2"/>
      <c r="N66" s="9"/>
    </row>
    <row r="67" spans="2:14" ht="15">
      <c r="B67"/>
      <c r="C67"/>
      <c r="D67"/>
      <c r="E67" s="2"/>
      <c r="F67" s="2"/>
      <c r="G67" s="2"/>
      <c r="J67" s="2"/>
      <c r="K67" s="2"/>
      <c r="L67" s="2"/>
      <c r="M67" s="2"/>
      <c r="N67" s="9"/>
    </row>
    <row r="68" spans="2:14" ht="15">
      <c r="B68"/>
      <c r="C68"/>
      <c r="D68"/>
      <c r="E68" s="2"/>
      <c r="F68" s="2"/>
      <c r="G68" s="2"/>
      <c r="J68" s="2"/>
      <c r="K68" s="2"/>
      <c r="L68" s="2"/>
      <c r="M68" s="2"/>
      <c r="N68" s="9"/>
    </row>
    <row r="69" spans="2:14" ht="15">
      <c r="B69"/>
      <c r="C69"/>
      <c r="D69"/>
      <c r="E69" s="2"/>
      <c r="F69" s="2"/>
      <c r="G69" s="2"/>
      <c r="J69" s="2"/>
      <c r="K69" s="2"/>
      <c r="L69" s="2"/>
      <c r="M69" s="2"/>
      <c r="N69" s="9"/>
    </row>
    <row r="70" spans="2:14" ht="15">
      <c r="B70"/>
      <c r="C70"/>
      <c r="D70"/>
      <c r="E70" s="2"/>
      <c r="F70" s="2"/>
      <c r="G70" s="2"/>
      <c r="J70" s="2"/>
      <c r="K70" s="2"/>
      <c r="L70" s="2"/>
      <c r="M70" s="2"/>
      <c r="N70" s="9"/>
    </row>
    <row r="71" spans="2:14" ht="15">
      <c r="B71"/>
      <c r="C71"/>
      <c r="D71"/>
      <c r="E71" s="2"/>
      <c r="F71" s="2"/>
      <c r="G71" s="2"/>
      <c r="J71" s="2"/>
      <c r="K71" s="2"/>
      <c r="L71" s="2"/>
      <c r="M71" s="2"/>
      <c r="N71" s="9"/>
    </row>
    <row r="72" spans="2:14" ht="15">
      <c r="B72"/>
      <c r="C72"/>
      <c r="D72"/>
      <c r="E72" s="2"/>
      <c r="F72" s="2"/>
      <c r="G72" s="2"/>
      <c r="J72" s="2"/>
      <c r="K72" s="2"/>
      <c r="L72" s="2"/>
      <c r="M72" s="2"/>
      <c r="N72" s="9"/>
    </row>
    <row r="73" spans="2:14" ht="15">
      <c r="B73"/>
      <c r="C73"/>
      <c r="D73"/>
      <c r="E73" s="2"/>
      <c r="F73" s="2"/>
      <c r="G73" s="2"/>
      <c r="J73" s="2"/>
      <c r="K73" s="2"/>
      <c r="L73" s="2"/>
      <c r="M73" s="2"/>
      <c r="N73" s="9"/>
    </row>
    <row r="74" spans="2:14" ht="15">
      <c r="B74"/>
      <c r="C74"/>
      <c r="D74"/>
      <c r="E74" s="2"/>
      <c r="F74" s="2"/>
      <c r="G74" s="2"/>
      <c r="J74" s="2"/>
      <c r="K74" s="2"/>
      <c r="L74" s="2"/>
      <c r="M74" s="2"/>
      <c r="N74" s="9"/>
    </row>
    <row r="75" spans="2:14" ht="15">
      <c r="B75"/>
      <c r="C75"/>
      <c r="D75"/>
      <c r="E75" s="2"/>
      <c r="F75" s="2"/>
      <c r="G75" s="2"/>
      <c r="J75" s="2"/>
      <c r="K75" s="2"/>
      <c r="L75" s="2"/>
      <c r="M75" s="2"/>
      <c r="N75" s="9"/>
    </row>
    <row r="76" spans="2:14" ht="15">
      <c r="B76"/>
      <c r="C76"/>
      <c r="D76"/>
      <c r="E76" s="2"/>
      <c r="F76" s="2"/>
      <c r="G76" s="2"/>
      <c r="J76" s="2"/>
      <c r="K76" s="2"/>
      <c r="L76" s="2"/>
      <c r="M76" s="2"/>
      <c r="N76" s="9"/>
    </row>
    <row r="77" spans="2:14" ht="15">
      <c r="B77"/>
      <c r="C77"/>
      <c r="D77"/>
      <c r="E77" s="2"/>
      <c r="F77" s="2"/>
      <c r="G77" s="2"/>
      <c r="J77" s="2"/>
      <c r="K77" s="2"/>
      <c r="L77" s="2"/>
      <c r="M77" s="2"/>
      <c r="N77" s="9"/>
    </row>
    <row r="78" spans="2:14" ht="15">
      <c r="B78"/>
      <c r="C78"/>
      <c r="D78"/>
      <c r="E78" s="2"/>
      <c r="F78" s="2"/>
      <c r="G78" s="2"/>
      <c r="J78" s="2"/>
      <c r="K78" s="2"/>
      <c r="L78" s="2"/>
      <c r="M78" s="2"/>
      <c r="N78" s="9"/>
    </row>
    <row r="79" spans="2:14" ht="15">
      <c r="B79"/>
      <c r="C79"/>
      <c r="D79"/>
      <c r="E79" s="2"/>
      <c r="F79" s="2"/>
      <c r="G79" s="2"/>
      <c r="J79" s="2"/>
      <c r="K79" s="2"/>
      <c r="L79" s="2"/>
      <c r="M79" s="2"/>
      <c r="N79" s="9"/>
    </row>
    <row r="80" spans="2:14" ht="15">
      <c r="B80"/>
      <c r="C80"/>
      <c r="D80"/>
      <c r="E80" s="2"/>
      <c r="F80" s="2"/>
      <c r="G80" s="2"/>
      <c r="J80" s="2"/>
      <c r="K80" s="2"/>
      <c r="L80" s="2"/>
      <c r="M80" s="2"/>
      <c r="N80" s="9"/>
    </row>
    <row r="81" spans="2:14" ht="15">
      <c r="B81"/>
      <c r="C81"/>
      <c r="D81"/>
      <c r="E81" s="2"/>
      <c r="F81" s="2"/>
      <c r="G81" s="2"/>
      <c r="J81" s="2"/>
      <c r="K81" s="2"/>
      <c r="L81" s="2"/>
      <c r="M81" s="2"/>
      <c r="N81" s="9"/>
    </row>
    <row r="82" spans="2:14" ht="15">
      <c r="B82"/>
      <c r="C82"/>
      <c r="D82"/>
      <c r="E82" s="2"/>
      <c r="F82" s="2"/>
      <c r="G82" s="2"/>
      <c r="J82" s="2"/>
      <c r="K82" s="2"/>
      <c r="L82" s="2"/>
      <c r="M82" s="2"/>
      <c r="N82" s="9"/>
    </row>
    <row r="83" spans="2:14" ht="15">
      <c r="B83"/>
      <c r="C83"/>
      <c r="D83"/>
      <c r="E83" s="2"/>
      <c r="F83" s="2"/>
      <c r="G83" s="2"/>
      <c r="J83" s="2"/>
      <c r="K83" s="2"/>
      <c r="L83" s="2"/>
      <c r="M83" s="2"/>
      <c r="N83" s="9"/>
    </row>
    <row r="84" spans="2:14" ht="15">
      <c r="B84"/>
      <c r="C84"/>
      <c r="D84"/>
      <c r="E84" s="2"/>
      <c r="F84" s="2"/>
      <c r="G84" s="2"/>
      <c r="J84" s="2"/>
      <c r="K84" s="2"/>
      <c r="L84" s="2"/>
      <c r="M84" s="2"/>
      <c r="N84" s="9"/>
    </row>
    <row r="85" spans="2:14" ht="15">
      <c r="B85"/>
      <c r="C85"/>
      <c r="D85"/>
      <c r="E85" s="2"/>
      <c r="F85" s="2"/>
      <c r="G85" s="2"/>
      <c r="J85" s="2"/>
      <c r="K85" s="2"/>
      <c r="L85" s="2"/>
      <c r="M85" s="2"/>
      <c r="N85" s="9"/>
    </row>
    <row r="86" spans="2:14" ht="15">
      <c r="B86"/>
      <c r="C86"/>
      <c r="D86"/>
      <c r="E86" s="2"/>
      <c r="F86" s="2"/>
      <c r="G86" s="2"/>
      <c r="J86" s="2"/>
      <c r="K86" s="2"/>
      <c r="L86" s="2"/>
      <c r="M86" s="2"/>
      <c r="N86" s="9"/>
    </row>
    <row r="87" spans="2:14" ht="15">
      <c r="B87"/>
      <c r="C87"/>
      <c r="D87"/>
      <c r="E87" s="2"/>
      <c r="F87" s="2"/>
      <c r="G87" s="2"/>
      <c r="J87" s="2"/>
      <c r="K87" s="2"/>
      <c r="L87" s="2"/>
      <c r="M87" s="2"/>
      <c r="N87" s="9"/>
    </row>
    <row r="88" spans="2:14" ht="15">
      <c r="B88"/>
      <c r="C88"/>
      <c r="D88"/>
      <c r="E88" s="2"/>
      <c r="F88" s="2"/>
      <c r="G88" s="2"/>
      <c r="J88" s="2"/>
      <c r="K88" s="2"/>
      <c r="L88" s="2"/>
      <c r="M88" s="2"/>
      <c r="N88" s="9"/>
    </row>
    <row r="89" spans="2:14" ht="15">
      <c r="B89"/>
      <c r="C89"/>
      <c r="D89"/>
      <c r="E89" s="2"/>
      <c r="F89" s="2"/>
      <c r="G89" s="2"/>
      <c r="J89" s="2"/>
      <c r="K89" s="2"/>
      <c r="L89" s="2"/>
      <c r="M89" s="2"/>
      <c r="N89" s="9"/>
    </row>
    <row r="90" spans="2:14" ht="15">
      <c r="B90"/>
      <c r="C90"/>
      <c r="D90"/>
      <c r="E90" s="2"/>
      <c r="F90" s="2"/>
      <c r="G90" s="2"/>
      <c r="J90" s="2"/>
      <c r="K90" s="2"/>
      <c r="L90" s="2"/>
      <c r="M90" s="2"/>
      <c r="N90" s="9"/>
    </row>
    <row r="91" spans="2:14" ht="15">
      <c r="B91"/>
      <c r="C91"/>
      <c r="D91"/>
      <c r="E91" s="2"/>
      <c r="F91" s="2"/>
      <c r="G91" s="2"/>
      <c r="J91" s="2"/>
      <c r="K91" s="2"/>
      <c r="L91" s="2"/>
      <c r="M91" s="2"/>
      <c r="N91" s="9"/>
    </row>
    <row r="92" spans="2:14" ht="15">
      <c r="B92"/>
      <c r="C92"/>
      <c r="D92"/>
      <c r="E92" s="2"/>
      <c r="F92" s="2"/>
      <c r="G92" s="2"/>
      <c r="J92" s="2"/>
      <c r="K92" s="2"/>
      <c r="L92" s="2"/>
      <c r="M92" s="2"/>
      <c r="N92" s="9"/>
    </row>
    <row r="93" spans="2:14" ht="15">
      <c r="B93"/>
      <c r="C93"/>
      <c r="D93"/>
      <c r="E93" s="2"/>
      <c r="F93" s="2"/>
      <c r="G93" s="2"/>
      <c r="J93" s="2"/>
      <c r="K93" s="2"/>
      <c r="L93" s="2"/>
      <c r="M93" s="2"/>
      <c r="N93" s="9"/>
    </row>
    <row r="94" spans="2:14" ht="15">
      <c r="B94"/>
      <c r="C94"/>
      <c r="D94"/>
      <c r="E94" s="2"/>
      <c r="F94" s="2"/>
      <c r="G94" s="2"/>
      <c r="J94" s="2"/>
      <c r="K94" s="2"/>
      <c r="L94" s="2"/>
      <c r="M94" s="2"/>
      <c r="N94" s="9"/>
    </row>
    <row r="95" spans="2:14" ht="15">
      <c r="B95"/>
      <c r="C95"/>
      <c r="D95"/>
      <c r="E95" s="2"/>
      <c r="F95" s="2"/>
      <c r="G95" s="2"/>
      <c r="J95" s="2"/>
      <c r="K95" s="2"/>
      <c r="L95" s="2"/>
      <c r="M95" s="2"/>
      <c r="N95" s="9"/>
    </row>
    <row r="96" spans="2:14" ht="15">
      <c r="B96"/>
      <c r="C96"/>
      <c r="D96"/>
      <c r="E96" s="2"/>
      <c r="F96" s="2"/>
      <c r="G96" s="2"/>
      <c r="J96" s="2"/>
      <c r="K96" s="2"/>
      <c r="L96" s="2"/>
      <c r="M96" s="2"/>
      <c r="N96" s="9"/>
    </row>
    <row r="97" spans="2:14" ht="15">
      <c r="B97"/>
      <c r="C97"/>
      <c r="D97"/>
      <c r="E97" s="2"/>
      <c r="F97" s="2"/>
      <c r="G97" s="2"/>
      <c r="J97" s="2"/>
      <c r="K97" s="2"/>
      <c r="L97" s="2"/>
      <c r="M97" s="2"/>
      <c r="N97" s="9"/>
    </row>
    <row r="98" spans="2:14" ht="15">
      <c r="B98"/>
      <c r="C98"/>
      <c r="D98"/>
      <c r="E98" s="2"/>
      <c r="F98" s="2"/>
      <c r="G98" s="2"/>
      <c r="J98" s="2"/>
      <c r="K98" s="2"/>
      <c r="L98" s="2"/>
      <c r="M98" s="2"/>
      <c r="N98" s="9"/>
    </row>
    <row r="99" spans="2:7" ht="15">
      <c r="B99"/>
      <c r="C99"/>
      <c r="D99"/>
      <c r="E99" s="2"/>
      <c r="F99" s="2"/>
      <c r="G99" s="2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2015-10-09T05:19:58Z</cp:lastPrinted>
  <dcterms:created xsi:type="dcterms:W3CDTF">2015-10-09T03:48:52Z</dcterms:created>
  <dcterms:modified xsi:type="dcterms:W3CDTF">2015-10-13T10:11:59Z</dcterms:modified>
  <cp:category/>
  <cp:version/>
  <cp:contentType/>
  <cp:contentStatus/>
</cp:coreProperties>
</file>