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08" windowWidth="15180" windowHeight="7920" activeTab="0"/>
  </bookViews>
  <sheets>
    <sheet name="Забайкальский край" sheetId="1" r:id="rId1"/>
  </sheets>
  <definedNames>
    <definedName name="_xlnm.Print_Area" localSheetId="0">'Забайкальский край'!$A$1:$G$154</definedName>
  </definedNames>
  <calcPr fullCalcOnLoad="1"/>
</workbook>
</file>

<file path=xl/sharedStrings.xml><?xml version="1.0" encoding="utf-8"?>
<sst xmlns="http://schemas.openxmlformats.org/spreadsheetml/2006/main" count="186" uniqueCount="75">
  <si>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</si>
  <si>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</si>
  <si>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</si>
  <si>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</si>
  <si>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</si>
  <si>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</si>
  <si>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</si>
  <si>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</si>
  <si>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</si>
  <si>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</si>
  <si>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</si>
  <si>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</si>
  <si>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</si>
  <si>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</si>
  <si>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</si>
  <si>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</si>
  <si>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</si>
  <si>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</si>
  <si>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</si>
  <si>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</si>
  <si>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</si>
  <si>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</si>
  <si>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</si>
  <si>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</si>
  <si>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</si>
  <si>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</si>
  <si>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</si>
  <si>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</si>
  <si>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</si>
  <si>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</si>
  <si>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</si>
  <si>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</si>
  <si>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</si>
  <si>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</si>
  <si>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</si>
  <si>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</si>
  <si>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</si>
  <si>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в т.ч. с организаций</t>
  </si>
  <si>
    <t xml:space="preserve">          с физических лиц</t>
  </si>
  <si>
    <t xml:space="preserve">                 консолидированный бюджет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</si>
  <si>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</si>
  <si>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</si>
  <si>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</si>
  <si>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</si>
  <si>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</si>
  <si>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</si>
  <si>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</si>
  <si>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</si>
  <si>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</si>
  <si>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</si>
  <si>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</si>
  <si>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</si>
  <si>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</si>
  <si>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</si>
  <si>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в т.ч. на пиво</t>
  </si>
  <si>
    <t>тыс. руб.</t>
  </si>
  <si>
    <t>    из них</t>
  </si>
  <si>
    <t>    задолженность по налогам и взносам на социальные нужды и налогам на совокупный доход</t>
  </si>
  <si>
    <t>         Пенсионный фонд РФ</t>
  </si>
  <si>
    <t xml:space="preserve">         Фонд обязательного медицинского страхования</t>
  </si>
  <si>
    <t xml:space="preserve">         Фонд социального страхования РФ</t>
  </si>
  <si>
    <t>    доходы по страховым взносам на  обязательное социальное страхование</t>
  </si>
  <si>
    <t>         на обязательное пенсионное страхование,  зачисляемые в ПФ РФ</t>
  </si>
  <si>
    <t>         на обязательное социальное страхование на случай временной нетрудоспособности и в связи с материнством</t>
  </si>
  <si>
    <t>         на обязательное медицинское страхование работающего населения, зачисляемые в бюджет ФФОМС</t>
  </si>
  <si>
    <t>01.01.2019</t>
  </si>
  <si>
    <t>0000  В ФНС за Забайкальский край</t>
  </si>
  <si>
    <t>январь-декабрь</t>
  </si>
  <si>
    <t>2017г.</t>
  </si>
  <si>
    <t>2018г.</t>
  </si>
  <si>
    <t xml:space="preserve">федеральный бюджет
(доля в консолидированном бюджете:    2017г. - 0.0%;     2018г. - 5.0%) </t>
  </si>
  <si>
    <t xml:space="preserve">консолидированный бюджет
(доля в консолидированном бюджете:    2017г. - 102.9%;     2018г. - 95.0%) </t>
  </si>
  <si>
    <t xml:space="preserve">краевой бюджет
(доля в территориальном бюджете:    2017г. - 78.5%;     2018г. - 78.6%) </t>
  </si>
  <si>
    <t xml:space="preserve">местные бюджеты
(доля в территориальном бюджете:    2017г. - 21.5%;     2018г. - 21.4%) </t>
  </si>
  <si>
    <t xml:space="preserve">Внебюджетные фонды
(доля в общей сумме поступлений:    2017г. - 94.7%;     2018г. - 90.8%)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</si>
</sst>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172" fontId="0" fillId="0" borderId="12" xfId="54" applyNumberFormat="1" applyFont="1" applyBorder="1" applyAlignment="1">
      <alignment horizontal="center"/>
      <protection/>
    </xf>
    <xf numFmtId="0" fontId="0" fillId="0" borderId="13" xfId="54" applyFont="1" applyBorder="1" applyAlignment="1">
      <alignment vertical="center" wrapText="1"/>
      <protection/>
    </xf>
    <xf numFmtId="3" fontId="6" fillId="0" borderId="14" xfId="54" applyNumberFormat="1" applyFont="1" applyBorder="1" applyAlignment="1">
      <alignment horizontal="right" wrapText="1"/>
      <protection/>
    </xf>
    <xf numFmtId="3" fontId="0" fillId="0" borderId="14" xfId="54" applyNumberFormat="1" applyFont="1" applyBorder="1" applyAlignment="1">
      <alignment/>
      <protection/>
    </xf>
    <xf numFmtId="172" fontId="0" fillId="0" borderId="14" xfId="54" applyNumberFormat="1" applyFont="1" applyBorder="1" applyAlignment="1">
      <alignment horizontal="center" wrapText="1"/>
      <protection/>
    </xf>
    <xf numFmtId="0" fontId="0" fillId="0" borderId="14" xfId="54" applyFont="1" applyBorder="1" applyAlignment="1">
      <alignment vertical="center" wrapText="1"/>
      <protection/>
    </xf>
    <xf numFmtId="3" fontId="6" fillId="0" borderId="13" xfId="54" applyNumberFormat="1" applyFont="1" applyBorder="1" applyAlignment="1">
      <alignment horizontal="right" wrapText="1"/>
      <protection/>
    </xf>
    <xf numFmtId="3" fontId="0" fillId="0" borderId="13" xfId="54" applyNumberFormat="1" applyFont="1" applyBorder="1" applyAlignment="1">
      <alignment/>
      <protection/>
    </xf>
    <xf numFmtId="172" fontId="0" fillId="0" borderId="13" xfId="54" applyNumberFormat="1" applyFont="1" applyBorder="1" applyAlignment="1">
      <alignment horizontal="right" wrapText="1"/>
      <protection/>
    </xf>
    <xf numFmtId="172" fontId="0" fillId="0" borderId="13" xfId="54" applyNumberFormat="1" applyFont="1" applyBorder="1" applyAlignment="1">
      <alignment horizontal="center" wrapText="1"/>
      <protection/>
    </xf>
    <xf numFmtId="0" fontId="0" fillId="0" borderId="13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 wrapText="1" shrinkToFit="1"/>
      <protection/>
    </xf>
    <xf numFmtId="3" fontId="0" fillId="0" borderId="15" xfId="54" applyNumberFormat="1" applyFont="1" applyBorder="1" applyAlignment="1">
      <alignment horizontal="right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7" xfId="54" applyFont="1" applyBorder="1" applyAlignment="1">
      <alignment vertical="center" wrapText="1"/>
      <protection/>
    </xf>
    <xf numFmtId="3" fontId="6" fillId="0" borderId="17" xfId="54" applyNumberFormat="1" applyFont="1" applyBorder="1" applyAlignment="1">
      <alignment horizontal="right" wrapText="1"/>
      <protection/>
    </xf>
    <xf numFmtId="172" fontId="0" fillId="0" borderId="17" xfId="54" applyNumberFormat="1" applyFont="1" applyBorder="1" applyAlignment="1">
      <alignment horizontal="right" wrapText="1"/>
      <protection/>
    </xf>
    <xf numFmtId="172" fontId="0" fillId="0" borderId="17" xfId="54" applyNumberFormat="1" applyFont="1" applyBorder="1" applyAlignment="1">
      <alignment horizontal="center" wrapText="1"/>
      <protection/>
    </xf>
    <xf numFmtId="0" fontId="0" fillId="0" borderId="0" xfId="54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172" fontId="0" fillId="0" borderId="0" xfId="54" applyNumberFormat="1" applyFont="1" applyBorder="1" applyAlignment="1">
      <alignment horizontal="center" wrapText="1"/>
      <protection/>
    </xf>
    <xf numFmtId="3" fontId="0" fillId="0" borderId="18" xfId="54" applyNumberFormat="1" applyFont="1" applyBorder="1" applyAlignment="1">
      <alignment/>
      <protection/>
    </xf>
    <xf numFmtId="172" fontId="0" fillId="0" borderId="18" xfId="54" applyNumberFormat="1" applyFont="1" applyBorder="1" applyAlignment="1">
      <alignment horizontal="right" wrapText="1"/>
      <protection/>
    </xf>
    <xf numFmtId="172" fontId="0" fillId="0" borderId="0" xfId="54" applyNumberFormat="1" applyFont="1" applyAlignment="1">
      <alignment/>
      <protection/>
    </xf>
    <xf numFmtId="172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 vertical="center" wrapText="1"/>
      <protection/>
    </xf>
    <xf numFmtId="0" fontId="0" fillId="0" borderId="19" xfId="54" applyFont="1" applyBorder="1">
      <alignment/>
      <protection/>
    </xf>
    <xf numFmtId="0" fontId="5" fillId="0" borderId="20" xfId="54" applyFont="1" applyBorder="1" applyAlignment="1">
      <alignment vertical="center" wrapText="1"/>
      <protection/>
    </xf>
    <xf numFmtId="3" fontId="0" fillId="0" borderId="13" xfId="54" applyNumberFormat="1" applyFont="1" applyBorder="1" applyAlignment="1">
      <alignment horizontal="right"/>
      <protection/>
    </xf>
    <xf numFmtId="0" fontId="0" fillId="0" borderId="13" xfId="54" applyNumberFormat="1" applyFont="1" applyBorder="1" applyAlignment="1">
      <alignment horizontal="left" vertical="center" wrapText="1"/>
      <protection/>
    </xf>
    <xf numFmtId="3" fontId="0" fillId="0" borderId="17" xfId="54" applyNumberFormat="1" applyFont="1" applyBorder="1" applyAlignment="1">
      <alignment horizontal="right"/>
      <protection/>
    </xf>
    <xf numFmtId="3" fontId="6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wrapText="1"/>
      <protection/>
    </xf>
    <xf numFmtId="0" fontId="0" fillId="0" borderId="0" xfId="54" applyFont="1" applyAlignment="1">
      <alignment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19" xfId="54" applyFont="1" applyBorder="1" applyAlignment="1">
      <alignment wrapText="1"/>
      <protection/>
    </xf>
    <xf numFmtId="3" fontId="0" fillId="0" borderId="21" xfId="54" applyNumberFormat="1" applyFont="1" applyBorder="1" applyAlignment="1">
      <alignment horizontal="center" wrapText="1"/>
      <protection/>
    </xf>
    <xf numFmtId="3" fontId="0" fillId="0" borderId="15" xfId="54" applyNumberFormat="1" applyFont="1" applyBorder="1" applyAlignment="1">
      <alignment/>
      <protection/>
    </xf>
    <xf numFmtId="3" fontId="0" fillId="0" borderId="22" xfId="54" applyNumberFormat="1" applyFont="1" applyBorder="1" applyAlignment="1">
      <alignment/>
      <protection/>
    </xf>
    <xf numFmtId="3" fontId="0" fillId="0" borderId="23" xfId="54" applyNumberFormat="1" applyFont="1" applyBorder="1" applyAlignment="1">
      <alignment horizontal="right"/>
      <protection/>
    </xf>
    <xf numFmtId="3" fontId="0" fillId="0" borderId="23" xfId="54" applyNumberFormat="1" applyFont="1" applyBorder="1" applyAlignment="1">
      <alignment/>
      <protection/>
    </xf>
    <xf numFmtId="174" fontId="0" fillId="0" borderId="0" xfId="54" applyNumberFormat="1" applyFont="1" applyAlignment="1">
      <alignment/>
      <protection/>
    </xf>
    <xf numFmtId="3" fontId="0" fillId="0" borderId="0" xfId="54" applyNumberFormat="1" applyFont="1" applyBorder="1" applyAlignment="1">
      <alignment horizontal="right"/>
      <protection/>
    </xf>
    <xf numFmtId="3" fontId="6" fillId="0" borderId="24" xfId="54" applyNumberFormat="1" applyFont="1" applyBorder="1" applyAlignment="1">
      <alignment horizontal="right" wrapText="1"/>
      <protection/>
    </xf>
    <xf numFmtId="0" fontId="0" fillId="0" borderId="0" xfId="54" applyFont="1" applyAlignment="1">
      <alignment horizontal="right" wrapText="1"/>
      <protection/>
    </xf>
    <xf numFmtId="0" fontId="0" fillId="0" borderId="10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center" wrapText="1"/>
      <protection/>
    </xf>
    <xf numFmtId="0" fontId="0" fillId="0" borderId="19" xfId="54" applyFont="1" applyBorder="1" applyAlignment="1">
      <alignment horizontal="center" wrapText="1"/>
      <protection/>
    </xf>
    <xf numFmtId="3" fontId="0" fillId="0" borderId="19" xfId="54" applyNumberFormat="1" applyFont="1" applyBorder="1" applyAlignment="1">
      <alignment horizontal="center" wrapText="1"/>
      <protection/>
    </xf>
    <xf numFmtId="3" fontId="0" fillId="0" borderId="13" xfId="54" applyNumberFormat="1" applyFont="1" applyBorder="1" applyAlignment="1">
      <alignment horizontal="right" wrapText="1"/>
      <protection/>
    </xf>
    <xf numFmtId="2" fontId="0" fillId="0" borderId="13" xfId="54" applyNumberFormat="1" applyFont="1" applyBorder="1" applyAlignment="1">
      <alignment horizontal="center" wrapText="1"/>
      <protection/>
    </xf>
    <xf numFmtId="3" fontId="0" fillId="0" borderId="15" xfId="54" applyNumberFormat="1" applyFont="1" applyFill="1" applyBorder="1" applyAlignment="1">
      <alignment/>
      <protection/>
    </xf>
    <xf numFmtId="0" fontId="0" fillId="0" borderId="17" xfId="54" applyNumberFormat="1" applyFont="1" applyBorder="1" applyAlignment="1">
      <alignment horizontal="left" vertical="center" wrapText="1"/>
      <protection/>
    </xf>
    <xf numFmtId="3" fontId="0" fillId="0" borderId="17" xfId="54" applyNumberFormat="1" applyFont="1" applyBorder="1" applyAlignment="1">
      <alignment horizontal="right" wrapText="1"/>
      <protection/>
    </xf>
    <xf numFmtId="2" fontId="0" fillId="0" borderId="17" xfId="54" applyNumberFormat="1" applyFont="1" applyBorder="1" applyAlignment="1">
      <alignment horizontal="center" wrapText="1"/>
      <protection/>
    </xf>
    <xf numFmtId="0" fontId="0" fillId="0" borderId="0" xfId="54" applyNumberFormat="1" applyFont="1" applyFill="1" applyBorder="1" applyAlignment="1">
      <alignment horizontal="right" vertical="center" wrapText="1"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3" fontId="0" fillId="0" borderId="0" xfId="54" applyNumberFormat="1" applyFont="1" applyFill="1" applyBorder="1" applyAlignment="1">
      <alignment horizontal="right" wrapText="1"/>
      <protection/>
    </xf>
    <xf numFmtId="172" fontId="0" fillId="0" borderId="0" xfId="54" applyNumberFormat="1" applyFont="1" applyFill="1" applyBorder="1" applyAlignment="1">
      <alignment horizontal="center" wrapText="1"/>
      <protection/>
    </xf>
    <xf numFmtId="2" fontId="0" fillId="0" borderId="0" xfId="54" applyNumberFormat="1" applyFont="1" applyBorder="1" applyAlignment="1">
      <alignment horizontal="center" wrapText="1"/>
      <protection/>
    </xf>
    <xf numFmtId="0" fontId="0" fillId="0" borderId="0" xfId="54" applyNumberFormat="1" applyFont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right" wrapText="1"/>
      <protection/>
    </xf>
    <xf numFmtId="0" fontId="0" fillId="0" borderId="0" xfId="54" applyFont="1" applyAlignment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20" xfId="54" applyNumberFormat="1" applyFont="1" applyBorder="1" applyAlignment="1">
      <alignment/>
      <protection/>
    </xf>
    <xf numFmtId="172" fontId="5" fillId="0" borderId="20" xfId="54" applyNumberFormat="1" applyFont="1" applyBorder="1" applyAlignment="1">
      <alignment horizontal="right" wrapText="1"/>
      <protection/>
    </xf>
    <xf numFmtId="3" fontId="9" fillId="0" borderId="20" xfId="54" applyNumberFormat="1" applyFont="1" applyBorder="1" applyAlignment="1">
      <alignment horizontal="right" wrapText="1"/>
      <protection/>
    </xf>
    <xf numFmtId="172" fontId="5" fillId="0" borderId="20" xfId="54" applyNumberFormat="1" applyFont="1" applyBorder="1" applyAlignment="1">
      <alignment horizontal="center" wrapText="1"/>
      <protection/>
    </xf>
    <xf numFmtId="3" fontId="5" fillId="0" borderId="25" xfId="54" applyNumberFormat="1" applyFont="1" applyBorder="1" applyAlignment="1">
      <alignment horizontal="right"/>
      <protection/>
    </xf>
    <xf numFmtId="3" fontId="5" fillId="0" borderId="25" xfId="54" applyNumberFormat="1" applyFont="1" applyBorder="1" applyAlignment="1">
      <alignment/>
      <protection/>
    </xf>
    <xf numFmtId="3" fontId="9" fillId="0" borderId="26" xfId="54" applyNumberFormat="1" applyFont="1" applyBorder="1" applyAlignment="1">
      <alignment horizontal="right" wrapText="1"/>
      <protection/>
    </xf>
    <xf numFmtId="0" fontId="5" fillId="0" borderId="20" xfId="54" applyNumberFormat="1" applyFont="1" applyBorder="1" applyAlignment="1">
      <alignment horizontal="left" vertical="center" wrapText="1"/>
      <protection/>
    </xf>
    <xf numFmtId="3" fontId="9" fillId="0" borderId="25" xfId="54" applyNumberFormat="1" applyFont="1" applyBorder="1" applyAlignment="1">
      <alignment horizontal="right" wrapText="1"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20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174" fontId="0" fillId="0" borderId="13" xfId="54" applyNumberFormat="1" applyFont="1" applyBorder="1" applyAlignment="1">
      <alignment horizontal="right" wrapText="1"/>
      <protection/>
    </xf>
    <xf numFmtId="174" fontId="0" fillId="0" borderId="17" xfId="54" applyNumberFormat="1" applyFont="1" applyBorder="1" applyAlignment="1">
      <alignment horizontal="right" wrapText="1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right"/>
      <protection/>
    </xf>
    <xf numFmtId="14" fontId="10" fillId="0" borderId="18" xfId="54" applyNumberFormat="1" applyFont="1" applyBorder="1" applyAlignment="1">
      <alignment horizontal="center"/>
      <protection/>
    </xf>
    <xf numFmtId="0" fontId="0" fillId="0" borderId="12" xfId="54" applyFont="1" applyBorder="1" applyAlignment="1">
      <alignment horizontal="center" wrapText="1"/>
      <protection/>
    </xf>
    <xf numFmtId="0" fontId="5" fillId="0" borderId="20" xfId="54" applyFont="1" applyBorder="1" applyAlignment="1">
      <alignment wrapText="1"/>
      <protection/>
    </xf>
    <xf numFmtId="3" fontId="5" fillId="0" borderId="25" xfId="54" applyNumberFormat="1" applyFont="1" applyBorder="1" applyAlignment="1">
      <alignment horizontal="right" wrapText="1"/>
      <protection/>
    </xf>
    <xf numFmtId="0" fontId="11" fillId="0" borderId="17" xfId="54" applyFont="1" applyBorder="1" applyAlignment="1">
      <alignment wrapText="1"/>
      <protection/>
    </xf>
    <xf numFmtId="3" fontId="12" fillId="0" borderId="17" xfId="54" applyNumberFormat="1" applyFont="1" applyBorder="1" applyAlignment="1">
      <alignment/>
      <protection/>
    </xf>
    <xf numFmtId="3" fontId="0" fillId="0" borderId="14" xfId="54" applyNumberFormat="1" applyFont="1" applyBorder="1" applyAlignment="1">
      <alignment horizontal="right"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4" fillId="0" borderId="0" xfId="54" applyNumberFormat="1" applyFont="1" applyBorder="1" applyAlignment="1">
      <alignment horizontal="right" wrapText="1"/>
      <protection/>
    </xf>
    <xf numFmtId="174" fontId="6" fillId="0" borderId="18" xfId="54" applyNumberFormat="1" applyFont="1" applyBorder="1" applyAlignment="1">
      <alignment horizontal="right"/>
      <protection/>
    </xf>
    <xf numFmtId="174" fontId="5" fillId="0" borderId="18" xfId="54" applyNumberFormat="1" applyFont="1" applyBorder="1">
      <alignment/>
      <protection/>
    </xf>
    <xf numFmtId="0" fontId="2" fillId="0" borderId="0" xfId="54" applyFont="1">
      <alignment/>
      <protection/>
    </xf>
    <xf numFmtId="3" fontId="0" fillId="0" borderId="0" xfId="54" applyNumberFormat="1" applyFont="1" applyBorder="1" applyAlignment="1">
      <alignment horizontal="right" wrapText="1"/>
      <protection/>
    </xf>
    <xf numFmtId="174" fontId="0" fillId="0" borderId="13" xfId="54" applyNumberFormat="1" applyFont="1" applyFill="1" applyBorder="1" applyAlignment="1">
      <alignment horizontal="right" wrapText="1"/>
      <protection/>
    </xf>
    <xf numFmtId="172" fontId="0" fillId="0" borderId="11" xfId="54" applyNumberFormat="1" applyFont="1" applyBorder="1" applyAlignment="1">
      <alignment horizontal="center" wrapText="1"/>
      <protection/>
    </xf>
    <xf numFmtId="3" fontId="0" fillId="0" borderId="15" xfId="54" applyNumberFormat="1" applyFont="1" applyBorder="1" applyAlignment="1">
      <alignment horizontal="right" wrapText="1"/>
      <protection/>
    </xf>
    <xf numFmtId="0" fontId="15" fillId="0" borderId="0" xfId="54" applyFont="1" applyAlignment="1">
      <alignment/>
      <protection/>
    </xf>
    <xf numFmtId="0" fontId="0" fillId="32" borderId="13" xfId="54" applyFont="1" applyFill="1" applyBorder="1" applyAlignment="1">
      <alignment vertical="center" wrapText="1"/>
      <protection/>
    </xf>
    <xf numFmtId="3" fontId="6" fillId="32" borderId="13" xfId="54" applyNumberFormat="1" applyFont="1" applyFill="1" applyBorder="1" applyAlignment="1">
      <alignment horizontal="right" wrapText="1"/>
      <protection/>
    </xf>
    <xf numFmtId="3" fontId="0" fillId="32" borderId="15" xfId="54" applyNumberFormat="1" applyFont="1" applyFill="1" applyBorder="1" applyAlignment="1">
      <alignment horizontal="right"/>
      <protection/>
    </xf>
    <xf numFmtId="3" fontId="0" fillId="32" borderId="13" xfId="54" applyNumberFormat="1" applyFont="1" applyFill="1" applyBorder="1" applyAlignment="1">
      <alignment/>
      <protection/>
    </xf>
    <xf numFmtId="174" fontId="0" fillId="32" borderId="13" xfId="54" applyNumberFormat="1" applyFont="1" applyFill="1" applyBorder="1" applyAlignment="1">
      <alignment horizontal="right" wrapText="1"/>
      <protection/>
    </xf>
    <xf numFmtId="0" fontId="0" fillId="32" borderId="13" xfId="54" applyFont="1" applyFill="1" applyBorder="1" applyAlignment="1">
      <alignment vertical="center"/>
      <protection/>
    </xf>
    <xf numFmtId="172" fontId="0" fillId="32" borderId="14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0" fontId="0" fillId="32" borderId="16" xfId="54" applyFont="1" applyFill="1" applyBorder="1" applyAlignment="1">
      <alignment vertical="center" wrapText="1"/>
      <protection/>
    </xf>
    <xf numFmtId="174" fontId="12" fillId="0" borderId="17" xfId="54" applyNumberFormat="1" applyFont="1" applyBorder="1" applyAlignment="1">
      <alignment/>
      <protection/>
    </xf>
    <xf numFmtId="172" fontId="12" fillId="0" borderId="17" xfId="54" applyNumberFormat="1" applyFont="1" applyBorder="1" applyAlignment="1">
      <alignment horizontal="center"/>
      <protection/>
    </xf>
    <xf numFmtId="172" fontId="5" fillId="0" borderId="13" xfId="54" applyNumberFormat="1" applyFont="1" applyBorder="1" applyAlignment="1">
      <alignment horizontal="center"/>
      <protection/>
    </xf>
    <xf numFmtId="3" fontId="13" fillId="0" borderId="17" xfId="54" applyNumberFormat="1" applyFont="1" applyBorder="1" applyAlignment="1">
      <alignment/>
      <protection/>
    </xf>
    <xf numFmtId="0" fontId="5" fillId="0" borderId="12" xfId="54" applyFont="1" applyBorder="1" applyAlignment="1">
      <alignment vertical="center" wrapText="1"/>
      <protection/>
    </xf>
    <xf numFmtId="3" fontId="9" fillId="0" borderId="12" xfId="54" applyNumberFormat="1" applyFont="1" applyBorder="1" applyAlignment="1">
      <alignment horizontal="right" wrapText="1"/>
      <protection/>
    </xf>
    <xf numFmtId="3" fontId="5" fillId="0" borderId="12" xfId="54" applyNumberFormat="1" applyFont="1" applyBorder="1" applyAlignment="1">
      <alignment horizontal="right"/>
      <protection/>
    </xf>
    <xf numFmtId="174" fontId="5" fillId="0" borderId="12" xfId="54" applyNumberFormat="1" applyFont="1" applyBorder="1" applyAlignment="1">
      <alignment horizontal="right" wrapText="1"/>
      <protection/>
    </xf>
    <xf numFmtId="172" fontId="5" fillId="0" borderId="12" xfId="54" applyNumberFormat="1" applyFont="1" applyBorder="1" applyAlignment="1">
      <alignment horizontal="center" wrapText="1"/>
      <protection/>
    </xf>
    <xf numFmtId="3" fontId="0" fillId="0" borderId="17" xfId="54" applyNumberFormat="1" applyFont="1" applyBorder="1" applyAlignment="1">
      <alignment/>
      <protection/>
    </xf>
    <xf numFmtId="3" fontId="0" fillId="0" borderId="27" xfId="54" applyNumberFormat="1" applyFont="1" applyBorder="1" applyAlignment="1">
      <alignment/>
      <protection/>
    </xf>
    <xf numFmtId="172" fontId="0" fillId="0" borderId="11" xfId="54" applyNumberFormat="1" applyFont="1" applyBorder="1" applyAlignment="1">
      <alignment horizontal="right" wrapText="1"/>
      <protection/>
    </xf>
    <xf numFmtId="3" fontId="9" fillId="0" borderId="28" xfId="54" applyNumberFormat="1" applyFont="1" applyBorder="1" applyAlignment="1">
      <alignment horizontal="right" wrapText="1"/>
      <protection/>
    </xf>
    <xf numFmtId="3" fontId="5" fillId="0" borderId="28" xfId="54" applyNumberFormat="1" applyFont="1" applyBorder="1" applyAlignment="1">
      <alignment/>
      <protection/>
    </xf>
    <xf numFmtId="174" fontId="5" fillId="0" borderId="14" xfId="54" applyNumberFormat="1" applyFont="1" applyBorder="1" applyAlignment="1">
      <alignment horizontal="right" wrapText="1"/>
      <protection/>
    </xf>
    <xf numFmtId="172" fontId="5" fillId="0" borderId="14" xfId="54" applyNumberFormat="1" applyFont="1" applyBorder="1" applyAlignment="1">
      <alignment horizontal="center" wrapText="1"/>
      <protection/>
    </xf>
    <xf numFmtId="0" fontId="0" fillId="0" borderId="14" xfId="54" applyNumberFormat="1" applyFont="1" applyBorder="1" applyAlignment="1">
      <alignment horizontal="left" vertical="center" wrapText="1"/>
      <protection/>
    </xf>
    <xf numFmtId="0" fontId="5" fillId="0" borderId="0" xfId="54" applyNumberFormat="1" applyFont="1" applyFill="1" applyBorder="1" applyAlignment="1">
      <alignment horizontal="left" vertical="center" wrapText="1"/>
      <protection/>
    </xf>
    <xf numFmtId="3" fontId="0" fillId="32" borderId="15" xfId="54" applyNumberFormat="1" applyFont="1" applyFill="1" applyBorder="1" applyAlignment="1">
      <alignment/>
      <protection/>
    </xf>
    <xf numFmtId="172" fontId="0" fillId="32" borderId="13" xfId="54" applyNumberFormat="1" applyFont="1" applyFill="1" applyBorder="1" applyAlignment="1">
      <alignment horizontal="right" wrapText="1"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0" fontId="0" fillId="0" borderId="16" xfId="54" applyFont="1" applyFill="1" applyBorder="1" applyAlignment="1">
      <alignment vertical="center" wrapText="1"/>
      <protection/>
    </xf>
    <xf numFmtId="3" fontId="6" fillId="0" borderId="24" xfId="54" applyNumberFormat="1" applyFont="1" applyFill="1" applyBorder="1" applyAlignment="1">
      <alignment horizontal="right" wrapText="1"/>
      <protection/>
    </xf>
    <xf numFmtId="3" fontId="0" fillId="0" borderId="15" xfId="54" applyNumberFormat="1" applyFont="1" applyFill="1" applyBorder="1" applyAlignment="1">
      <alignment horizontal="right"/>
      <protection/>
    </xf>
    <xf numFmtId="3" fontId="0" fillId="0" borderId="22" xfId="54" applyNumberFormat="1" applyFont="1" applyFill="1" applyBorder="1" applyAlignment="1">
      <alignment/>
      <protection/>
    </xf>
    <xf numFmtId="172" fontId="0" fillId="0" borderId="13" xfId="54" applyNumberFormat="1" applyFont="1" applyFill="1" applyBorder="1" applyAlignment="1">
      <alignment horizontal="right" wrapText="1"/>
      <protection/>
    </xf>
    <xf numFmtId="172" fontId="0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>
      <alignment/>
      <protection/>
    </xf>
    <xf numFmtId="0" fontId="7" fillId="0" borderId="0" xfId="54" applyFont="1" applyAlignment="1">
      <alignment horizontal="center" wrapText="1" shrinkToFit="1"/>
      <protection/>
    </xf>
    <xf numFmtId="3" fontId="0" fillId="0" borderId="29" xfId="54" applyNumberFormat="1" applyFont="1" applyBorder="1" applyAlignment="1">
      <alignment horizontal="center" wrapText="1"/>
      <protection/>
    </xf>
    <xf numFmtId="3" fontId="0" fillId="0" borderId="30" xfId="54" applyNumberFormat="1" applyFont="1" applyBorder="1" applyAlignment="1">
      <alignment horizontal="center" wrapText="1"/>
      <protection/>
    </xf>
    <xf numFmtId="172" fontId="0" fillId="0" borderId="31" xfId="54" applyNumberFormat="1" applyFont="1" applyBorder="1" applyAlignment="1">
      <alignment horizontal="center"/>
      <protection/>
    </xf>
    <xf numFmtId="172" fontId="0" fillId="0" borderId="30" xfId="54" applyNumberFormat="1" applyFont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3" fontId="0" fillId="0" borderId="18" xfId="54" applyNumberFormat="1" applyFont="1" applyBorder="1" applyAlignment="1">
      <alignment horizontal="center" wrapText="1"/>
      <protection/>
    </xf>
    <xf numFmtId="3" fontId="0" fillId="0" borderId="32" xfId="54" applyNumberFormat="1" applyFont="1" applyBorder="1" applyAlignment="1">
      <alignment horizontal="center" wrapText="1"/>
      <protection/>
    </xf>
    <xf numFmtId="172" fontId="8" fillId="0" borderId="29" xfId="54" applyNumberFormat="1" applyFont="1" applyBorder="1" applyAlignment="1">
      <alignment horizontal="center" wrapText="1"/>
      <protection/>
    </xf>
    <xf numFmtId="172" fontId="8" fillId="0" borderId="30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SheetLayoutView="100" zoomScalePageLayoutView="0" workbookViewId="0" topLeftCell="A1">
      <selection activeCell="H1" sqref="H1:J16384"/>
    </sheetView>
  </sheetViews>
  <sheetFormatPr defaultColWidth="10.66015625" defaultRowHeight="12.75"/>
  <cols>
    <col min="1" max="1" width="72.16015625" style="1" customWidth="1"/>
    <col min="2" max="2" width="12.83203125" style="78" customWidth="1"/>
    <col min="3" max="3" width="13.33203125" style="47" customWidth="1"/>
    <col min="4" max="4" width="12" style="3" customWidth="1"/>
    <col min="5" max="5" width="10.33203125" style="75" bestFit="1" customWidth="1"/>
    <col min="6" max="6" width="10" style="75" customWidth="1"/>
    <col min="7" max="7" width="9" style="75" bestFit="1" customWidth="1"/>
    <col min="8" max="16384" width="10.66015625" style="1" customWidth="1"/>
  </cols>
  <sheetData>
    <row r="1" spans="1:7" ht="15">
      <c r="A1" s="159" t="s">
        <v>51</v>
      </c>
      <c r="B1" s="159"/>
      <c r="C1" s="159"/>
      <c r="D1" s="159"/>
      <c r="E1" s="159"/>
      <c r="F1" s="159"/>
      <c r="G1" s="159"/>
    </row>
    <row r="2" spans="1:7" ht="15.75" thickBot="1">
      <c r="A2" s="97"/>
      <c r="B2" s="98" t="s">
        <v>35</v>
      </c>
      <c r="C2" s="99" t="s">
        <v>65</v>
      </c>
      <c r="D2" s="97" t="s">
        <v>36</v>
      </c>
      <c r="E2" s="116"/>
      <c r="F2" s="97"/>
      <c r="G2" s="97"/>
    </row>
    <row r="3" spans="1:7" ht="12.75">
      <c r="A3" s="92" t="s">
        <v>66</v>
      </c>
      <c r="B3" s="4"/>
      <c r="C3" s="4"/>
      <c r="D3" s="107"/>
      <c r="E3" s="112"/>
      <c r="F3" s="108"/>
      <c r="G3" s="3"/>
    </row>
    <row r="4" spans="1:7" ht="15" thickBot="1">
      <c r="A4" s="160" t="s">
        <v>39</v>
      </c>
      <c r="B4" s="160"/>
      <c r="C4" s="160"/>
      <c r="D4" s="160"/>
      <c r="E4" s="160"/>
      <c r="F4" s="160"/>
      <c r="G4" s="106" t="s">
        <v>55</v>
      </c>
    </row>
    <row r="5" spans="1:7" ht="27.75" customHeight="1" thickBot="1">
      <c r="A5" s="5"/>
      <c r="B5" s="88" t="s">
        <v>67</v>
      </c>
      <c r="C5" s="88" t="s">
        <v>67</v>
      </c>
      <c r="D5" s="155" t="s">
        <v>0</v>
      </c>
      <c r="E5" s="156"/>
      <c r="F5" s="163" t="s">
        <v>1</v>
      </c>
      <c r="G5" s="164"/>
    </row>
    <row r="6" spans="1:7" ht="13.5" thickBot="1">
      <c r="A6" s="6"/>
      <c r="B6" s="89" t="s">
        <v>68</v>
      </c>
      <c r="C6" s="90" t="s">
        <v>69</v>
      </c>
      <c r="D6" s="7" t="s">
        <v>2</v>
      </c>
      <c r="E6" s="91" t="s">
        <v>3</v>
      </c>
      <c r="F6" s="8" t="str">
        <f>B6</f>
        <v>2017г.</v>
      </c>
      <c r="G6" s="8" t="str">
        <f>C6</f>
        <v>2018г.</v>
      </c>
    </row>
    <row r="7" spans="1:7" s="2" customFormat="1" ht="26.25">
      <c r="A7" s="101" t="s">
        <v>48</v>
      </c>
      <c r="B7" s="102">
        <v>67291685</v>
      </c>
      <c r="C7" s="102">
        <v>77569952</v>
      </c>
      <c r="D7" s="79">
        <f aca="true" t="shared" si="0" ref="D7:D29">C7-B7</f>
        <v>10278267</v>
      </c>
      <c r="E7" s="93">
        <f>IF(B7&lt;&gt;0,IF(AND(B7&gt;0,C7&gt;0),C7/B7*100,IF(AND(B7&lt;0,C7&lt;0),B7/C7*100,"")),"")</f>
        <v>115.27420066832923</v>
      </c>
      <c r="F7" s="128">
        <v>100</v>
      </c>
      <c r="G7" s="128">
        <v>100</v>
      </c>
    </row>
    <row r="8" spans="1:7" ht="14.25" thickBot="1">
      <c r="A8" s="103" t="s">
        <v>49</v>
      </c>
      <c r="B8" s="129">
        <v>34556554</v>
      </c>
      <c r="C8" s="129">
        <v>40665103</v>
      </c>
      <c r="D8" s="104">
        <f t="shared" si="0"/>
        <v>6108549</v>
      </c>
      <c r="E8" s="126">
        <f aca="true" t="shared" si="1" ref="E8:E34">IF(B8&lt;&gt;0,IF(AND(B8&gt;0,C8&gt;0),C8/B8*100,IF(AND(B8&lt;0,C8&lt;0),B8/C8*100,"")),"")</f>
        <v>117.67696223413944</v>
      </c>
      <c r="F8" s="127">
        <f aca="true" t="shared" si="2" ref="F8:F34">B8/B$7*100</f>
        <v>51.353378950163005</v>
      </c>
      <c r="G8" s="127">
        <f aca="true" t="shared" si="3" ref="G8:G34">C8/C$7*100</f>
        <v>52.423782600767886</v>
      </c>
    </row>
    <row r="9" spans="1:7" ht="12.75">
      <c r="A9" s="14" t="s">
        <v>4</v>
      </c>
      <c r="B9" s="11">
        <v>8795584</v>
      </c>
      <c r="C9" s="11">
        <v>8225854</v>
      </c>
      <c r="D9" s="12">
        <f t="shared" si="0"/>
        <v>-569730</v>
      </c>
      <c r="E9" s="94">
        <f t="shared" si="1"/>
        <v>93.52254494982937</v>
      </c>
      <c r="F9" s="13">
        <f t="shared" si="2"/>
        <v>13.070833342930854</v>
      </c>
      <c r="G9" s="13">
        <f t="shared" si="3"/>
        <v>10.604433531169388</v>
      </c>
    </row>
    <row r="10" spans="1:7" s="124" customFormat="1" ht="12.75" customHeight="1">
      <c r="A10" s="122" t="s">
        <v>5</v>
      </c>
      <c r="B10" s="118">
        <v>17828793</v>
      </c>
      <c r="C10" s="118">
        <v>19944339</v>
      </c>
      <c r="D10" s="120">
        <f t="shared" si="0"/>
        <v>2115546</v>
      </c>
      <c r="E10" s="121">
        <f t="shared" si="1"/>
        <v>111.86589580124688</v>
      </c>
      <c r="F10" s="123">
        <f t="shared" si="2"/>
        <v>26.4947935246383</v>
      </c>
      <c r="G10" s="123">
        <f t="shared" si="3"/>
        <v>25.71142367085647</v>
      </c>
    </row>
    <row r="11" spans="1:7" s="124" customFormat="1" ht="16.5" customHeight="1">
      <c r="A11" s="122" t="s">
        <v>6</v>
      </c>
      <c r="B11" s="118">
        <v>-2884147</v>
      </c>
      <c r="C11" s="118">
        <v>300767</v>
      </c>
      <c r="D11" s="120">
        <f t="shared" si="0"/>
        <v>3184914</v>
      </c>
      <c r="E11" s="121">
        <f t="shared" si="1"/>
      </c>
      <c r="F11" s="123">
        <f t="shared" si="2"/>
        <v>-4.286037717735854</v>
      </c>
      <c r="G11" s="123">
        <f t="shared" si="3"/>
        <v>0.38773647816618473</v>
      </c>
    </row>
    <row r="12" spans="1:7" s="124" customFormat="1" ht="12.75">
      <c r="A12" s="122" t="s">
        <v>7</v>
      </c>
      <c r="B12" s="118">
        <v>11946</v>
      </c>
      <c r="C12" s="118">
        <v>23173</v>
      </c>
      <c r="D12" s="120">
        <f t="shared" si="0"/>
        <v>11227</v>
      </c>
      <c r="E12" s="121">
        <f t="shared" si="1"/>
        <v>193.98124895362466</v>
      </c>
      <c r="F12" s="123">
        <f t="shared" si="2"/>
        <v>0.017752564822830635</v>
      </c>
      <c r="G12" s="123">
        <f t="shared" si="3"/>
        <v>0.029873680984100644</v>
      </c>
    </row>
    <row r="13" spans="1:7" s="124" customFormat="1" ht="12.75">
      <c r="A13" s="122" t="s">
        <v>8</v>
      </c>
      <c r="B13" s="118">
        <v>135092</v>
      </c>
      <c r="C13" s="118">
        <v>105148</v>
      </c>
      <c r="D13" s="120">
        <f t="shared" si="0"/>
        <v>-29944</v>
      </c>
      <c r="E13" s="121">
        <f t="shared" si="1"/>
        <v>77.83436472922158</v>
      </c>
      <c r="F13" s="123">
        <f t="shared" si="2"/>
        <v>0.20075585861759887</v>
      </c>
      <c r="G13" s="123">
        <f t="shared" si="3"/>
        <v>0.13555248815933263</v>
      </c>
    </row>
    <row r="14" spans="1:7" s="124" customFormat="1" ht="12.75">
      <c r="A14" s="122" t="s">
        <v>54</v>
      </c>
      <c r="B14" s="118">
        <v>135541</v>
      </c>
      <c r="C14" s="118">
        <v>107441</v>
      </c>
      <c r="D14" s="120">
        <f t="shared" si="0"/>
        <v>-28100</v>
      </c>
      <c r="E14" s="121">
        <f t="shared" si="1"/>
        <v>79.26826569082418</v>
      </c>
      <c r="F14" s="123">
        <f t="shared" si="2"/>
        <v>0.2014231030178543</v>
      </c>
      <c r="G14" s="123">
        <f t="shared" si="3"/>
        <v>0.13850852969459101</v>
      </c>
    </row>
    <row r="15" spans="1:7" s="124" customFormat="1" ht="12.75">
      <c r="A15" s="117" t="s">
        <v>11</v>
      </c>
      <c r="B15" s="118">
        <v>3060879</v>
      </c>
      <c r="C15" s="118">
        <v>2884952</v>
      </c>
      <c r="D15" s="120">
        <f t="shared" si="0"/>
        <v>-175927</v>
      </c>
      <c r="E15" s="121">
        <f t="shared" si="1"/>
        <v>94.25240265949748</v>
      </c>
      <c r="F15" s="123">
        <f t="shared" si="2"/>
        <v>4.548673435655535</v>
      </c>
      <c r="G15" s="123">
        <f t="shared" si="3"/>
        <v>3.7191617702689825</v>
      </c>
    </row>
    <row r="16" spans="1:7" s="124" customFormat="1" ht="12.75">
      <c r="A16" s="117" t="s">
        <v>43</v>
      </c>
      <c r="B16" s="118">
        <v>3029752</v>
      </c>
      <c r="C16" s="119">
        <v>2845972</v>
      </c>
      <c r="D16" s="120">
        <f t="shared" si="0"/>
        <v>-183780</v>
      </c>
      <c r="E16" s="121">
        <f t="shared" si="1"/>
        <v>93.93415698710653</v>
      </c>
      <c r="F16" s="123">
        <f t="shared" si="2"/>
        <v>4.502416606152751</v>
      </c>
      <c r="G16" s="123">
        <f t="shared" si="3"/>
        <v>3.668910353328567</v>
      </c>
    </row>
    <row r="17" spans="1:7" s="124" customFormat="1" ht="15.75" customHeight="1">
      <c r="A17" s="117" t="s">
        <v>44</v>
      </c>
      <c r="B17" s="118">
        <v>530</v>
      </c>
      <c r="C17" s="119">
        <v>31621</v>
      </c>
      <c r="D17" s="120">
        <f>C17-B17</f>
        <v>31091</v>
      </c>
      <c r="E17" s="121">
        <f t="shared" si="1"/>
        <v>5966.226415094339</v>
      </c>
      <c r="F17" s="123">
        <f t="shared" si="2"/>
        <v>0.0007876158844885516</v>
      </c>
      <c r="G17" s="123">
        <f t="shared" si="3"/>
        <v>0.04076449602547131</v>
      </c>
    </row>
    <row r="18" spans="1:7" s="124" customFormat="1" ht="12.75">
      <c r="A18" s="117" t="s">
        <v>45</v>
      </c>
      <c r="B18" s="118">
        <v>2523042</v>
      </c>
      <c r="C18" s="119">
        <v>2247592</v>
      </c>
      <c r="D18" s="120">
        <f>C18-B18</f>
        <v>-275450</v>
      </c>
      <c r="E18" s="121">
        <f t="shared" si="1"/>
        <v>89.08262327777342</v>
      </c>
      <c r="F18" s="123">
        <f t="shared" si="2"/>
        <v>3.7494112385504987</v>
      </c>
      <c r="G18" s="123">
        <f t="shared" si="3"/>
        <v>2.8975034044110273</v>
      </c>
    </row>
    <row r="19" spans="1:7" s="124" customFormat="1" ht="12.75">
      <c r="A19" s="117" t="s">
        <v>46</v>
      </c>
      <c r="B19" s="118">
        <v>506180</v>
      </c>
      <c r="C19" s="119">
        <v>566759</v>
      </c>
      <c r="D19" s="120">
        <f>C19-B19</f>
        <v>60579</v>
      </c>
      <c r="E19" s="121">
        <f t="shared" si="1"/>
        <v>111.9678770397882</v>
      </c>
      <c r="F19" s="123">
        <f t="shared" si="2"/>
        <v>0.7522177517177643</v>
      </c>
      <c r="G19" s="123">
        <f t="shared" si="3"/>
        <v>0.7306424528920683</v>
      </c>
    </row>
    <row r="20" spans="1:7" s="124" customFormat="1" ht="12.75">
      <c r="A20" s="117" t="s">
        <v>33</v>
      </c>
      <c r="B20" s="118">
        <v>21311</v>
      </c>
      <c r="C20" s="119">
        <v>27056</v>
      </c>
      <c r="D20" s="120">
        <f>C20-B20</f>
        <v>5745</v>
      </c>
      <c r="E20" s="121">
        <f t="shared" si="1"/>
        <v>126.9579090610483</v>
      </c>
      <c r="F20" s="123">
        <f t="shared" si="2"/>
        <v>0.031669588894972685</v>
      </c>
      <c r="G20" s="123">
        <f t="shared" si="3"/>
        <v>0.03487948529348065</v>
      </c>
    </row>
    <row r="21" spans="1:7" s="124" customFormat="1" ht="26.25">
      <c r="A21" s="117" t="s">
        <v>50</v>
      </c>
      <c r="B21" s="118">
        <v>9816</v>
      </c>
      <c r="C21" s="119">
        <v>11924</v>
      </c>
      <c r="D21" s="120">
        <f>C21-B21</f>
        <v>2108</v>
      </c>
      <c r="E21" s="121">
        <f t="shared" si="1"/>
        <v>121.47514262428687</v>
      </c>
      <c r="F21" s="123">
        <f t="shared" si="2"/>
        <v>0.014587240607810609</v>
      </c>
      <c r="G21" s="123">
        <f t="shared" si="3"/>
        <v>0.015371931646934628</v>
      </c>
    </row>
    <row r="22" spans="1:7" s="124" customFormat="1" ht="12.75">
      <c r="A22" s="117" t="s">
        <v>12</v>
      </c>
      <c r="B22" s="118">
        <v>185349</v>
      </c>
      <c r="C22" s="119">
        <v>214997</v>
      </c>
      <c r="D22" s="120">
        <f t="shared" si="0"/>
        <v>29648</v>
      </c>
      <c r="E22" s="121">
        <f t="shared" si="1"/>
        <v>115.9957701417326</v>
      </c>
      <c r="F22" s="123">
        <f t="shared" si="2"/>
        <v>0.2754411633472992</v>
      </c>
      <c r="G22" s="123">
        <f t="shared" si="3"/>
        <v>0.27716531267158706</v>
      </c>
    </row>
    <row r="23" spans="1:7" s="124" customFormat="1" ht="12.75">
      <c r="A23" s="117" t="s">
        <v>13</v>
      </c>
      <c r="B23" s="118">
        <v>4166014</v>
      </c>
      <c r="C23" s="119">
        <v>5635473</v>
      </c>
      <c r="D23" s="120">
        <f t="shared" si="0"/>
        <v>1469459</v>
      </c>
      <c r="E23" s="121">
        <f t="shared" si="1"/>
        <v>135.27254109083646</v>
      </c>
      <c r="F23" s="123">
        <f t="shared" si="2"/>
        <v>6.190978870569224</v>
      </c>
      <c r="G23" s="123">
        <f t="shared" si="3"/>
        <v>7.265020610042404</v>
      </c>
    </row>
    <row r="24" spans="1:7" s="124" customFormat="1" ht="14.25" customHeight="1">
      <c r="A24" s="125" t="s">
        <v>14</v>
      </c>
      <c r="B24" s="118">
        <v>561041</v>
      </c>
      <c r="C24" s="119">
        <v>581638</v>
      </c>
      <c r="D24" s="120">
        <f t="shared" si="0"/>
        <v>20597</v>
      </c>
      <c r="E24" s="121">
        <f t="shared" si="1"/>
        <v>103.67121119490376</v>
      </c>
      <c r="F24" s="123">
        <f t="shared" si="2"/>
        <v>0.8337449121685688</v>
      </c>
      <c r="G24" s="123">
        <f t="shared" si="3"/>
        <v>0.7498238493173233</v>
      </c>
    </row>
    <row r="25" spans="1:7" s="124" customFormat="1" ht="14.25" customHeight="1">
      <c r="A25" s="125" t="s">
        <v>15</v>
      </c>
      <c r="B25" s="118">
        <v>539835</v>
      </c>
      <c r="C25" s="119">
        <v>520349</v>
      </c>
      <c r="D25" s="120">
        <f t="shared" si="0"/>
        <v>-19486</v>
      </c>
      <c r="E25" s="121">
        <f t="shared" si="1"/>
        <v>96.39037854159142</v>
      </c>
      <c r="F25" s="123">
        <f t="shared" si="2"/>
        <v>0.8022313603827873</v>
      </c>
      <c r="G25" s="123">
        <f t="shared" si="3"/>
        <v>0.6708125847493112</v>
      </c>
    </row>
    <row r="26" spans="1:7" s="124" customFormat="1" ht="14.25" customHeight="1">
      <c r="A26" s="125" t="s">
        <v>16</v>
      </c>
      <c r="B26" s="118">
        <v>1180</v>
      </c>
      <c r="C26" s="119">
        <v>1889</v>
      </c>
      <c r="D26" s="120">
        <f t="shared" si="0"/>
        <v>709</v>
      </c>
      <c r="E26" s="121">
        <f t="shared" si="1"/>
        <v>160.08474576271186</v>
      </c>
      <c r="F26" s="123">
        <f t="shared" si="2"/>
        <v>0.0017535598937669639</v>
      </c>
      <c r="G26" s="123">
        <f t="shared" si="3"/>
        <v>0.0024352213083746656</v>
      </c>
    </row>
    <row r="27" spans="1:7" s="124" customFormat="1" ht="14.25" customHeight="1">
      <c r="A27" s="125" t="s">
        <v>17</v>
      </c>
      <c r="B27" s="118">
        <v>250422</v>
      </c>
      <c r="C27" s="119">
        <v>263086</v>
      </c>
      <c r="D27" s="120">
        <f t="shared" si="0"/>
        <v>12664</v>
      </c>
      <c r="E27" s="121">
        <f t="shared" si="1"/>
        <v>105.05706367651403</v>
      </c>
      <c r="F27" s="123">
        <f t="shared" si="2"/>
        <v>0.3721440472177209</v>
      </c>
      <c r="G27" s="123">
        <f t="shared" si="3"/>
        <v>0.3391596787374575</v>
      </c>
    </row>
    <row r="28" spans="1:7" ht="12.75">
      <c r="A28" s="22" t="s">
        <v>29</v>
      </c>
      <c r="B28" s="15">
        <v>1864587</v>
      </c>
      <c r="C28" s="21">
        <v>1926699</v>
      </c>
      <c r="D28" s="16">
        <f t="shared" si="0"/>
        <v>62112</v>
      </c>
      <c r="E28" s="95">
        <f t="shared" si="1"/>
        <v>103.33113981809376</v>
      </c>
      <c r="F28" s="13">
        <f t="shared" si="2"/>
        <v>2.770902526812934</v>
      </c>
      <c r="G28" s="13">
        <f t="shared" si="3"/>
        <v>2.4838213126649866</v>
      </c>
    </row>
    <row r="29" spans="1:7" ht="12.75">
      <c r="A29" s="22" t="s">
        <v>31</v>
      </c>
      <c r="B29" s="15">
        <v>1306689</v>
      </c>
      <c r="C29" s="21">
        <v>1425729</v>
      </c>
      <c r="D29" s="16">
        <f t="shared" si="0"/>
        <v>119040</v>
      </c>
      <c r="E29" s="95">
        <f t="shared" si="1"/>
        <v>109.1100483741732</v>
      </c>
      <c r="F29" s="13">
        <f t="shared" si="2"/>
        <v>1.941828325446153</v>
      </c>
      <c r="G29" s="13">
        <f t="shared" si="3"/>
        <v>1.8379913397393877</v>
      </c>
    </row>
    <row r="30" spans="1:7" ht="14.25" customHeight="1">
      <c r="A30" s="22" t="s">
        <v>30</v>
      </c>
      <c r="B30" s="15">
        <v>507614</v>
      </c>
      <c r="C30" s="21">
        <v>444766</v>
      </c>
      <c r="D30" s="16">
        <f>C30-B30</f>
        <v>-62848</v>
      </c>
      <c r="E30" s="95">
        <f t="shared" si="1"/>
        <v>87.6189387999543</v>
      </c>
      <c r="F30" s="13">
        <f t="shared" si="2"/>
        <v>0.754348772809003</v>
      </c>
      <c r="G30" s="13">
        <f t="shared" si="3"/>
        <v>0.5733740817578435</v>
      </c>
    </row>
    <row r="31" spans="1:7" ht="14.25" customHeight="1">
      <c r="A31" s="22" t="s">
        <v>32</v>
      </c>
      <c r="B31" s="15">
        <v>5310</v>
      </c>
      <c r="C31" s="21">
        <v>8011</v>
      </c>
      <c r="D31" s="16">
        <f>C31-B31</f>
        <v>2701</v>
      </c>
      <c r="E31" s="95">
        <f t="shared" si="1"/>
        <v>150.8662900188324</v>
      </c>
      <c r="F31" s="13">
        <f t="shared" si="2"/>
        <v>0.007891019521951339</v>
      </c>
      <c r="G31" s="13">
        <f t="shared" si="3"/>
        <v>0.010327452568231575</v>
      </c>
    </row>
    <row r="32" spans="1:7" ht="27" customHeight="1">
      <c r="A32" s="22" t="s">
        <v>41</v>
      </c>
      <c r="B32" s="15">
        <v>44975</v>
      </c>
      <c r="C32" s="21">
        <v>48194</v>
      </c>
      <c r="D32" s="16">
        <f>C32-B32</f>
        <v>3219</v>
      </c>
      <c r="E32" s="95">
        <f t="shared" si="1"/>
        <v>107.15730961645357</v>
      </c>
      <c r="F32" s="13">
        <f t="shared" si="2"/>
        <v>0.06683589510353323</v>
      </c>
      <c r="G32" s="13">
        <f t="shared" si="3"/>
        <v>0.06212972775850112</v>
      </c>
    </row>
    <row r="33" spans="1:7" ht="15" customHeight="1">
      <c r="A33" s="22" t="s">
        <v>18</v>
      </c>
      <c r="B33" s="15">
        <v>424</v>
      </c>
      <c r="C33" s="21">
        <v>682</v>
      </c>
      <c r="D33" s="16">
        <f>C33-B33</f>
        <v>258</v>
      </c>
      <c r="E33" s="95">
        <f t="shared" si="1"/>
        <v>160.8490566037736</v>
      </c>
      <c r="F33" s="13">
        <f t="shared" si="2"/>
        <v>0.0006300927075908412</v>
      </c>
      <c r="G33" s="13">
        <f t="shared" si="3"/>
        <v>0.0008792064226106521</v>
      </c>
    </row>
    <row r="34" spans="1:7" ht="14.25" customHeight="1" thickBot="1">
      <c r="A34" s="23" t="s">
        <v>20</v>
      </c>
      <c r="B34" s="24">
        <v>38072</v>
      </c>
      <c r="C34" s="41">
        <v>35546</v>
      </c>
      <c r="D34" s="135">
        <f>C34-B34</f>
        <v>-2526</v>
      </c>
      <c r="E34" s="96">
        <f t="shared" si="1"/>
        <v>93.36520277369196</v>
      </c>
      <c r="F34" s="26">
        <f t="shared" si="2"/>
        <v>0.05657756972499648</v>
      </c>
      <c r="G34" s="26">
        <f t="shared" si="3"/>
        <v>0.04582444501190358</v>
      </c>
    </row>
    <row r="35" spans="1:7" ht="6" customHeight="1">
      <c r="A35" s="27"/>
      <c r="B35" s="28"/>
      <c r="C35" s="28"/>
      <c r="D35" s="29"/>
      <c r="E35" s="30"/>
      <c r="F35" s="31"/>
      <c r="G35" s="31"/>
    </row>
    <row r="36" spans="1:7" ht="32.25" customHeight="1">
      <c r="A36" s="154" t="s">
        <v>70</v>
      </c>
      <c r="B36" s="154"/>
      <c r="C36" s="154"/>
      <c r="D36" s="154"/>
      <c r="E36" s="154"/>
      <c r="F36" s="154"/>
      <c r="G36" s="154"/>
    </row>
    <row r="37" spans="1:7" ht="12.75" customHeight="1" thickBot="1">
      <c r="A37" s="110"/>
      <c r="B37" s="109"/>
      <c r="C37" s="109"/>
      <c r="D37" s="32"/>
      <c r="E37" s="33"/>
      <c r="F37" s="34"/>
      <c r="G37" s="35" t="s">
        <v>21</v>
      </c>
    </row>
    <row r="38" spans="1:7" ht="27" thickBot="1">
      <c r="A38" s="37"/>
      <c r="B38" s="88" t="s">
        <v>67</v>
      </c>
      <c r="C38" s="59" t="s">
        <v>67</v>
      </c>
      <c r="D38" s="161" t="s">
        <v>0</v>
      </c>
      <c r="E38" s="162"/>
      <c r="F38" s="157" t="s">
        <v>22</v>
      </c>
      <c r="G38" s="158"/>
    </row>
    <row r="39" spans="1:7" ht="13.5" thickBot="1">
      <c r="A39" s="6"/>
      <c r="B39" s="90" t="s">
        <v>68</v>
      </c>
      <c r="C39" s="90" t="s">
        <v>69</v>
      </c>
      <c r="D39" s="7" t="s">
        <v>2</v>
      </c>
      <c r="E39" s="100" t="s">
        <v>3</v>
      </c>
      <c r="F39" s="9" t="str">
        <f>$F$6</f>
        <v>2017г.</v>
      </c>
      <c r="G39" s="9" t="str">
        <f>$G$6</f>
        <v>2018г.</v>
      </c>
    </row>
    <row r="40" spans="1:7" s="2" customFormat="1" ht="13.5" thickBot="1">
      <c r="A40" s="130" t="s">
        <v>23</v>
      </c>
      <c r="B40" s="131">
        <v>-986785</v>
      </c>
      <c r="C40" s="132">
        <v>2024560</v>
      </c>
      <c r="D40" s="132">
        <f aca="true" t="shared" si="4" ref="D40:D54">C40-B40</f>
        <v>3011345</v>
      </c>
      <c r="E40" s="133">
        <f aca="true" t="shared" si="5" ref="E40:E54">IF(B40&lt;&gt;0,IF(AND(B40&gt;0,C40&gt;0),C40/B40*100,IF(AND(B40&lt;0,C40&lt;0),B40/C40*100,"")),"")</f>
      </c>
      <c r="F40" s="134">
        <v>100</v>
      </c>
      <c r="G40" s="134">
        <f>B40/$B$40*100</f>
        <v>100</v>
      </c>
    </row>
    <row r="41" spans="1:7" ht="12.75">
      <c r="A41" s="14" t="s">
        <v>4</v>
      </c>
      <c r="B41" s="11">
        <v>526351</v>
      </c>
      <c r="C41" s="105">
        <v>424367</v>
      </c>
      <c r="D41" s="12">
        <f t="shared" si="4"/>
        <v>-101984</v>
      </c>
      <c r="E41" s="94">
        <f t="shared" si="5"/>
        <v>80.62433623190609</v>
      </c>
      <c r="F41" s="13">
        <f aca="true" t="shared" si="6" ref="F41:F54">B41/$B$40*100</f>
        <v>-53.3399879406355</v>
      </c>
      <c r="G41" s="13">
        <f aca="true" t="shared" si="7" ref="G41:G54">C41/$C$40*100</f>
        <v>20.960949539653058</v>
      </c>
    </row>
    <row r="42" spans="1:7" ht="12.75">
      <c r="A42" s="40" t="s">
        <v>24</v>
      </c>
      <c r="B42" s="11">
        <v>1654</v>
      </c>
      <c r="C42" s="105">
        <v>528</v>
      </c>
      <c r="D42" s="12">
        <f>C42-B42</f>
        <v>-1126</v>
      </c>
      <c r="E42" s="94">
        <f>IF(B42&lt;&gt;0,IF(AND(B42&gt;0,C42&gt;0),C42/B42*100,IF(AND(B42&lt;0,C42&lt;0),B42/C42*100,"")),"")</f>
        <v>31.922611850060463</v>
      </c>
      <c r="F42" s="13">
        <f>B42/$B$40*100</f>
        <v>-0.1676150326565564</v>
      </c>
      <c r="G42" s="13">
        <f>C42/$C$40*100</f>
        <v>0.026079740783182516</v>
      </c>
    </row>
    <row r="43" spans="1:7" ht="12.75">
      <c r="A43" s="19" t="s">
        <v>6</v>
      </c>
      <c r="B43" s="11">
        <v>-2884147</v>
      </c>
      <c r="C43" s="105">
        <v>300767</v>
      </c>
      <c r="D43" s="16">
        <f t="shared" si="4"/>
        <v>3184914</v>
      </c>
      <c r="E43" s="95">
        <f t="shared" si="5"/>
      </c>
      <c r="F43" s="18">
        <f t="shared" si="6"/>
        <v>292.27714243730907</v>
      </c>
      <c r="G43" s="18">
        <f t="shared" si="7"/>
        <v>14.855919310862605</v>
      </c>
    </row>
    <row r="44" spans="1:7" ht="12.75">
      <c r="A44" s="19" t="s">
        <v>7</v>
      </c>
      <c r="B44" s="11">
        <v>11946</v>
      </c>
      <c r="C44" s="105">
        <v>23173</v>
      </c>
      <c r="D44" s="16">
        <f t="shared" si="4"/>
        <v>11227</v>
      </c>
      <c r="E44" s="95">
        <f t="shared" si="5"/>
        <v>193.98124895362466</v>
      </c>
      <c r="F44" s="18">
        <f t="shared" si="6"/>
        <v>-1.2105980532740162</v>
      </c>
      <c r="G44" s="18">
        <f t="shared" si="7"/>
        <v>1.144594381001304</v>
      </c>
    </row>
    <row r="45" spans="1:7" ht="12.75">
      <c r="A45" s="19" t="s">
        <v>8</v>
      </c>
      <c r="B45" s="11">
        <v>-802</v>
      </c>
      <c r="C45" s="105">
        <v>-2293</v>
      </c>
      <c r="D45" s="16">
        <f t="shared" si="4"/>
        <v>-1491</v>
      </c>
      <c r="E45" s="95">
        <f t="shared" si="5"/>
        <v>34.97601395551679</v>
      </c>
      <c r="F45" s="18">
        <f t="shared" si="6"/>
        <v>0.08127403639090582</v>
      </c>
      <c r="G45" s="18">
        <f t="shared" si="7"/>
        <v>-0.11325917730272256</v>
      </c>
    </row>
    <row r="46" spans="1:7" ht="12.75">
      <c r="A46" s="19" t="s">
        <v>53</v>
      </c>
      <c r="B46" s="11">
        <v>-802</v>
      </c>
      <c r="C46" s="105">
        <v>-2293</v>
      </c>
      <c r="D46" s="16">
        <f t="shared" si="4"/>
        <v>-1491</v>
      </c>
      <c r="E46" s="95">
        <f t="shared" si="5"/>
        <v>34.97601395551679</v>
      </c>
      <c r="F46" s="18">
        <f t="shared" si="6"/>
        <v>0.08127403639090582</v>
      </c>
      <c r="G46" s="18">
        <f t="shared" si="7"/>
        <v>-0.11325917730272256</v>
      </c>
    </row>
    <row r="47" spans="1:7" ht="12.75">
      <c r="A47" s="10" t="s">
        <v>25</v>
      </c>
      <c r="B47" s="11">
        <v>1232996</v>
      </c>
      <c r="C47" s="105">
        <v>1152798</v>
      </c>
      <c r="D47" s="16">
        <f t="shared" si="4"/>
        <v>-80198</v>
      </c>
      <c r="E47" s="95">
        <f t="shared" si="5"/>
        <v>93.49568044016362</v>
      </c>
      <c r="F47" s="18">
        <f t="shared" si="6"/>
        <v>-124.9508251544156</v>
      </c>
      <c r="G47" s="18">
        <f t="shared" si="7"/>
        <v>56.94066858971826</v>
      </c>
    </row>
    <row r="48" spans="1:7" ht="12.75">
      <c r="A48" s="10" t="s">
        <v>43</v>
      </c>
      <c r="B48" s="11">
        <v>1211689</v>
      </c>
      <c r="C48" s="105">
        <v>1125741</v>
      </c>
      <c r="D48" s="16">
        <f t="shared" si="4"/>
        <v>-85948</v>
      </c>
      <c r="E48" s="95">
        <f t="shared" si="5"/>
        <v>92.90676072820666</v>
      </c>
      <c r="F48" s="18">
        <f t="shared" si="6"/>
        <v>-122.79159087339187</v>
      </c>
      <c r="G48" s="18">
        <f t="shared" si="7"/>
        <v>55.604230054925516</v>
      </c>
    </row>
    <row r="49" spans="1:7" ht="12.75">
      <c r="A49" s="10" t="s">
        <v>45</v>
      </c>
      <c r="B49" s="15">
        <v>1009217</v>
      </c>
      <c r="C49" s="39">
        <v>899037</v>
      </c>
      <c r="D49" s="16">
        <f>C49-B49</f>
        <v>-110180</v>
      </c>
      <c r="E49" s="95">
        <f t="shared" si="5"/>
        <v>89.08262544130747</v>
      </c>
      <c r="F49" s="18">
        <f>B49/$B$40*100</f>
        <v>-102.27324087820548</v>
      </c>
      <c r="G49" s="18">
        <f>C49/$C$40*100</f>
        <v>44.40653771683724</v>
      </c>
    </row>
    <row r="50" spans="1:7" ht="12.75">
      <c r="A50" s="10" t="s">
        <v>46</v>
      </c>
      <c r="B50" s="11">
        <v>202472</v>
      </c>
      <c r="C50" s="105">
        <v>226704</v>
      </c>
      <c r="D50" s="16">
        <f>C50-B50</f>
        <v>24232</v>
      </c>
      <c r="E50" s="95">
        <f t="shared" si="5"/>
        <v>111.96807459796909</v>
      </c>
      <c r="F50" s="18">
        <f>B50/$B$40*100</f>
        <v>-20.518349995186387</v>
      </c>
      <c r="G50" s="18">
        <f>C50/$C$40*100</f>
        <v>11.197692338088276</v>
      </c>
    </row>
    <row r="51" spans="1:7" ht="12.75">
      <c r="A51" s="10" t="s">
        <v>42</v>
      </c>
      <c r="B51" s="11">
        <v>21311</v>
      </c>
      <c r="C51" s="105">
        <v>27056</v>
      </c>
      <c r="D51" s="16">
        <f t="shared" si="4"/>
        <v>5745</v>
      </c>
      <c r="E51" s="95">
        <f t="shared" si="5"/>
        <v>126.9579090610483</v>
      </c>
      <c r="F51" s="18">
        <f t="shared" si="6"/>
        <v>-2.159639637813708</v>
      </c>
      <c r="G51" s="18">
        <f t="shared" si="7"/>
        <v>1.336389141344292</v>
      </c>
    </row>
    <row r="52" spans="1:7" ht="12.75">
      <c r="A52" s="22" t="s">
        <v>17</v>
      </c>
      <c r="B52" s="11">
        <v>103341</v>
      </c>
      <c r="C52" s="105">
        <v>101782</v>
      </c>
      <c r="D52" s="16">
        <f t="shared" si="4"/>
        <v>-1559</v>
      </c>
      <c r="E52" s="95">
        <f t="shared" si="5"/>
        <v>98.49140225080075</v>
      </c>
      <c r="F52" s="18">
        <f t="shared" si="6"/>
        <v>-10.472494008319948</v>
      </c>
      <c r="G52" s="18">
        <f t="shared" si="7"/>
        <v>5.027363970442961</v>
      </c>
    </row>
    <row r="53" spans="1:7" ht="12.75">
      <c r="A53" s="22" t="s">
        <v>18</v>
      </c>
      <c r="B53" s="11">
        <v>82</v>
      </c>
      <c r="C53" s="105">
        <v>193</v>
      </c>
      <c r="D53" s="16">
        <f t="shared" si="4"/>
        <v>111</v>
      </c>
      <c r="E53" s="95">
        <f t="shared" si="5"/>
        <v>235.36585365853657</v>
      </c>
      <c r="F53" s="18">
        <f t="shared" si="6"/>
        <v>-0.008309814194581393</v>
      </c>
      <c r="G53" s="18">
        <f t="shared" si="7"/>
        <v>0.00953293555142846</v>
      </c>
    </row>
    <row r="54" spans="1:7" ht="12.75">
      <c r="A54" s="10" t="s">
        <v>20</v>
      </c>
      <c r="B54" s="15">
        <v>21794</v>
      </c>
      <c r="C54" s="39">
        <v>23245</v>
      </c>
      <c r="D54" s="16">
        <f t="shared" si="4"/>
        <v>1451</v>
      </c>
      <c r="E54" s="95">
        <f t="shared" si="5"/>
        <v>106.65779572359364</v>
      </c>
      <c r="F54" s="18">
        <f t="shared" si="6"/>
        <v>-2.2085864702037425</v>
      </c>
      <c r="G54" s="18">
        <f t="shared" si="7"/>
        <v>1.1481507092899197</v>
      </c>
    </row>
    <row r="55" spans="1:7" ht="8.25" customHeight="1">
      <c r="A55" s="36"/>
      <c r="B55" s="42"/>
      <c r="C55" s="43"/>
      <c r="D55" s="44"/>
      <c r="E55" s="44"/>
      <c r="F55" s="45"/>
      <c r="G55" s="45"/>
    </row>
    <row r="56" spans="1:7" ht="32.25" customHeight="1">
      <c r="A56" s="154" t="s">
        <v>71</v>
      </c>
      <c r="B56" s="154"/>
      <c r="C56" s="154"/>
      <c r="D56" s="154"/>
      <c r="E56" s="154"/>
      <c r="F56" s="154"/>
      <c r="G56" s="154"/>
    </row>
    <row r="57" spans="1:7" ht="10.5" customHeight="1" thickBot="1">
      <c r="A57" s="111"/>
      <c r="B57" s="46"/>
      <c r="E57" s="35"/>
      <c r="F57" s="34"/>
      <c r="G57" s="35" t="s">
        <v>21</v>
      </c>
    </row>
    <row r="58" spans="1:7" ht="27" thickBot="1">
      <c r="A58" s="5"/>
      <c r="B58" s="88" t="s">
        <v>67</v>
      </c>
      <c r="C58" s="59" t="s">
        <v>67</v>
      </c>
      <c r="D58" s="155" t="s">
        <v>0</v>
      </c>
      <c r="E58" s="156"/>
      <c r="F58" s="157" t="s">
        <v>22</v>
      </c>
      <c r="G58" s="158"/>
    </row>
    <row r="59" spans="1:7" ht="13.5" thickBot="1">
      <c r="A59" s="48"/>
      <c r="B59" s="90" t="s">
        <v>68</v>
      </c>
      <c r="C59" s="90" t="s">
        <v>69</v>
      </c>
      <c r="D59" s="49" t="s">
        <v>2</v>
      </c>
      <c r="E59" s="91" t="s">
        <v>3</v>
      </c>
      <c r="F59" s="9" t="str">
        <f>$F$6</f>
        <v>2017г.</v>
      </c>
      <c r="G59" s="9" t="str">
        <f>$G$6</f>
        <v>2018г.</v>
      </c>
    </row>
    <row r="60" spans="1:7" s="2" customFormat="1" ht="12.75">
      <c r="A60" s="38" t="s">
        <v>26</v>
      </c>
      <c r="B60" s="81">
        <v>35543339</v>
      </c>
      <c r="C60" s="83">
        <v>38640543</v>
      </c>
      <c r="D60" s="84">
        <f aca="true" t="shared" si="8" ref="D60:D80">C60-B60</f>
        <v>3097204</v>
      </c>
      <c r="E60" s="80">
        <f aca="true" t="shared" si="9" ref="E60:E85">IF(B60&lt;&gt;0,IF(AND(B60&gt;0,C60&gt;0),C60/B60*100,IF(AND(B60&lt;0,C60&lt;0),B60/C60*100,"")),"")</f>
        <v>108.71388025756387</v>
      </c>
      <c r="F60" s="82">
        <v>100</v>
      </c>
      <c r="G60" s="82">
        <f>B60/$B$60*100</f>
        <v>100</v>
      </c>
    </row>
    <row r="61" spans="1:7" ht="12.75">
      <c r="A61" s="10" t="s">
        <v>4</v>
      </c>
      <c r="B61" s="15">
        <v>8269233</v>
      </c>
      <c r="C61" s="21">
        <v>7801487</v>
      </c>
      <c r="D61" s="50">
        <f t="shared" si="8"/>
        <v>-467746</v>
      </c>
      <c r="E61" s="17">
        <f t="shared" si="9"/>
        <v>94.34353827011526</v>
      </c>
      <c r="F61" s="18">
        <f aca="true" t="shared" si="10" ref="F61:F78">B61/$B$60*100</f>
        <v>23.26521152106728</v>
      </c>
      <c r="G61" s="18">
        <f aca="true" t="shared" si="11" ref="G61:G80">C61/$C$60*100</f>
        <v>20.18990002288529</v>
      </c>
    </row>
    <row r="62" spans="1:7" ht="12.75">
      <c r="A62" s="19" t="s">
        <v>5</v>
      </c>
      <c r="B62" s="15">
        <v>17828793</v>
      </c>
      <c r="C62" s="21">
        <v>19944339</v>
      </c>
      <c r="D62" s="50">
        <f t="shared" si="8"/>
        <v>2115546</v>
      </c>
      <c r="E62" s="17">
        <f t="shared" si="9"/>
        <v>111.86589580124688</v>
      </c>
      <c r="F62" s="18">
        <f t="shared" si="10"/>
        <v>50.160715063939264</v>
      </c>
      <c r="G62" s="18">
        <f t="shared" si="11"/>
        <v>51.61505882564848</v>
      </c>
    </row>
    <row r="63" spans="1:7" ht="12.75">
      <c r="A63" s="19" t="s">
        <v>8</v>
      </c>
      <c r="B63" s="15">
        <v>135894</v>
      </c>
      <c r="C63" s="21">
        <v>107441</v>
      </c>
      <c r="D63" s="50">
        <f t="shared" si="8"/>
        <v>-28453</v>
      </c>
      <c r="E63" s="17">
        <f t="shared" si="9"/>
        <v>79.06235742564057</v>
      </c>
      <c r="F63" s="18">
        <f t="shared" si="10"/>
        <v>0.38233324111727374</v>
      </c>
      <c r="G63" s="18">
        <f t="shared" si="11"/>
        <v>0.2780525108045195</v>
      </c>
    </row>
    <row r="64" spans="1:7" ht="12.75">
      <c r="A64" s="19" t="s">
        <v>54</v>
      </c>
      <c r="B64" s="15">
        <v>135541</v>
      </c>
      <c r="C64" s="21">
        <v>107441</v>
      </c>
      <c r="D64" s="50">
        <f t="shared" si="8"/>
        <v>-28100</v>
      </c>
      <c r="E64" s="17">
        <f t="shared" si="9"/>
        <v>79.26826569082418</v>
      </c>
      <c r="F64" s="18">
        <f t="shared" si="10"/>
        <v>0.3813400873789601</v>
      </c>
      <c r="G64" s="18">
        <f t="shared" si="11"/>
        <v>0.2780525108045195</v>
      </c>
    </row>
    <row r="65" spans="1:7" ht="12.75">
      <c r="A65" s="10" t="s">
        <v>11</v>
      </c>
      <c r="B65" s="15">
        <v>1827883</v>
      </c>
      <c r="C65" s="21">
        <v>1732154</v>
      </c>
      <c r="D65" s="50">
        <f t="shared" si="8"/>
        <v>-95729</v>
      </c>
      <c r="E65" s="17">
        <f t="shared" si="9"/>
        <v>94.76284860683096</v>
      </c>
      <c r="F65" s="18">
        <f t="shared" si="10"/>
        <v>5.142687916855532</v>
      </c>
      <c r="G65" s="18">
        <f t="shared" si="11"/>
        <v>4.482737212052119</v>
      </c>
    </row>
    <row r="66" spans="1:7" ht="12.75">
      <c r="A66" s="10" t="s">
        <v>43</v>
      </c>
      <c r="B66" s="15">
        <v>1818063</v>
      </c>
      <c r="C66" s="21">
        <v>1720231</v>
      </c>
      <c r="D66" s="50">
        <f>C66-B66</f>
        <v>-97832</v>
      </c>
      <c r="E66" s="17">
        <f t="shared" si="9"/>
        <v>94.61888834435331</v>
      </c>
      <c r="F66" s="18">
        <f>B66/$B$60*100</f>
        <v>5.115059674050319</v>
      </c>
      <c r="G66" s="18">
        <f t="shared" si="11"/>
        <v>4.451881020409056</v>
      </c>
    </row>
    <row r="67" spans="1:7" ht="15" customHeight="1">
      <c r="A67" s="10" t="s">
        <v>44</v>
      </c>
      <c r="B67" s="15">
        <v>530</v>
      </c>
      <c r="C67" s="21">
        <v>31621</v>
      </c>
      <c r="D67" s="50">
        <f>C67-B67</f>
        <v>31091</v>
      </c>
      <c r="E67" s="17">
        <f t="shared" si="9"/>
        <v>5966.226415094339</v>
      </c>
      <c r="F67" s="18">
        <f>B67/$B$60*100</f>
        <v>0.0014911373408108902</v>
      </c>
      <c r="G67" s="18">
        <f t="shared" si="11"/>
        <v>0.08183373613564385</v>
      </c>
    </row>
    <row r="68" spans="1:7" ht="12.75">
      <c r="A68" s="10" t="s">
        <v>45</v>
      </c>
      <c r="B68" s="15">
        <v>1513825</v>
      </c>
      <c r="C68" s="21">
        <v>1348555</v>
      </c>
      <c r="D68" s="50">
        <f>C68-B68</f>
        <v>-165270</v>
      </c>
      <c r="E68" s="17">
        <f t="shared" si="9"/>
        <v>89.08262183541692</v>
      </c>
      <c r="F68" s="18">
        <f>B68/$B$60*100</f>
        <v>4.259096198024615</v>
      </c>
      <c r="G68" s="18">
        <f t="shared" si="11"/>
        <v>3.4900001275861987</v>
      </c>
    </row>
    <row r="69" spans="1:7" ht="12.75">
      <c r="A69" s="10" t="s">
        <v>46</v>
      </c>
      <c r="B69" s="15">
        <v>303708</v>
      </c>
      <c r="C69" s="21">
        <v>340055</v>
      </c>
      <c r="D69" s="50">
        <f>C69-B69</f>
        <v>36347</v>
      </c>
      <c r="E69" s="17">
        <f t="shared" si="9"/>
        <v>111.9677453343343</v>
      </c>
      <c r="F69" s="18">
        <f>B69/$B$60*100</f>
        <v>0.8544723386848939</v>
      </c>
      <c r="G69" s="18">
        <f t="shared" si="11"/>
        <v>0.8800471566872131</v>
      </c>
    </row>
    <row r="70" spans="1:7" ht="12.75">
      <c r="A70" s="10" t="s">
        <v>40</v>
      </c>
      <c r="B70" s="15">
        <v>9820</v>
      </c>
      <c r="C70" s="21">
        <v>11923</v>
      </c>
      <c r="D70" s="50">
        <f>C70-B70</f>
        <v>2103</v>
      </c>
      <c r="E70" s="17">
        <f t="shared" si="9"/>
        <v>121.4154786150713</v>
      </c>
      <c r="F70" s="18">
        <f>B70/$B$60*100</f>
        <v>0.027628242805213095</v>
      </c>
      <c r="G70" s="18">
        <f t="shared" si="11"/>
        <v>0.030856191643062574</v>
      </c>
    </row>
    <row r="71" spans="1:7" ht="12.75">
      <c r="A71" s="10" t="s">
        <v>27</v>
      </c>
      <c r="B71" s="15">
        <v>185349</v>
      </c>
      <c r="C71" s="21">
        <v>214997</v>
      </c>
      <c r="D71" s="50">
        <f t="shared" si="8"/>
        <v>29648</v>
      </c>
      <c r="E71" s="17">
        <f t="shared" si="9"/>
        <v>115.9957701417326</v>
      </c>
      <c r="F71" s="18">
        <f t="shared" si="10"/>
        <v>0.5214732358150145</v>
      </c>
      <c r="G71" s="18">
        <f t="shared" si="11"/>
        <v>0.5564026364743373</v>
      </c>
    </row>
    <row r="72" spans="1:7" ht="12.75">
      <c r="A72" s="10" t="s">
        <v>28</v>
      </c>
      <c r="B72" s="15">
        <v>4166014</v>
      </c>
      <c r="C72" s="21">
        <v>5635473</v>
      </c>
      <c r="D72" s="50">
        <f t="shared" si="8"/>
        <v>1469459</v>
      </c>
      <c r="E72" s="17">
        <f t="shared" si="9"/>
        <v>135.27254109083646</v>
      </c>
      <c r="F72" s="18">
        <f t="shared" si="10"/>
        <v>11.720941580643283</v>
      </c>
      <c r="G72" s="18">
        <f t="shared" si="11"/>
        <v>14.58435250249977</v>
      </c>
    </row>
    <row r="73" spans="1:7" ht="14.25" customHeight="1">
      <c r="A73" s="22" t="s">
        <v>14</v>
      </c>
      <c r="B73" s="15">
        <v>561041</v>
      </c>
      <c r="C73" s="21">
        <v>581638</v>
      </c>
      <c r="D73" s="51">
        <f t="shared" si="8"/>
        <v>20597</v>
      </c>
      <c r="E73" s="17">
        <f t="shared" si="9"/>
        <v>103.67121119490376</v>
      </c>
      <c r="F73" s="18">
        <f t="shared" si="10"/>
        <v>1.5784701600488351</v>
      </c>
      <c r="G73" s="18">
        <f t="shared" si="11"/>
        <v>1.5052531741078277</v>
      </c>
    </row>
    <row r="74" spans="1:7" ht="14.25" customHeight="1">
      <c r="A74" s="10" t="s">
        <v>37</v>
      </c>
      <c r="B74" s="15">
        <v>94455</v>
      </c>
      <c r="C74" s="21">
        <v>93348</v>
      </c>
      <c r="D74" s="51">
        <f>C74-B74</f>
        <v>-1107</v>
      </c>
      <c r="E74" s="17">
        <f t="shared" si="9"/>
        <v>98.82801333968555</v>
      </c>
      <c r="F74" s="18">
        <f>B74/$B$60*100</f>
        <v>0.2657459953326276</v>
      </c>
      <c r="G74" s="18">
        <f t="shared" si="11"/>
        <v>0.24158045605104464</v>
      </c>
    </row>
    <row r="75" spans="1:7" ht="14.25" customHeight="1">
      <c r="A75" s="10" t="s">
        <v>38</v>
      </c>
      <c r="B75" s="15">
        <v>466586</v>
      </c>
      <c r="C75" s="21">
        <v>488290</v>
      </c>
      <c r="D75" s="51">
        <f>C75-B75</f>
        <v>21704</v>
      </c>
      <c r="E75" s="17">
        <f t="shared" si="9"/>
        <v>104.65166121572442</v>
      </c>
      <c r="F75" s="18">
        <f>B75/$B$60*100</f>
        <v>1.3127241647162076</v>
      </c>
      <c r="G75" s="18">
        <f t="shared" si="11"/>
        <v>1.263672718056783</v>
      </c>
    </row>
    <row r="76" spans="1:7" ht="14.25" customHeight="1">
      <c r="A76" s="22" t="s">
        <v>15</v>
      </c>
      <c r="B76" s="15">
        <v>539835</v>
      </c>
      <c r="C76" s="21">
        <v>520349</v>
      </c>
      <c r="D76" s="51">
        <f t="shared" si="8"/>
        <v>-19486</v>
      </c>
      <c r="E76" s="17">
        <f t="shared" si="9"/>
        <v>96.39037854159142</v>
      </c>
      <c r="F76" s="18">
        <f t="shared" si="10"/>
        <v>1.518807785616315</v>
      </c>
      <c r="G76" s="18">
        <f t="shared" si="11"/>
        <v>1.3466399786359111</v>
      </c>
    </row>
    <row r="77" spans="1:7" ht="14.25" customHeight="1">
      <c r="A77" s="22" t="s">
        <v>16</v>
      </c>
      <c r="B77" s="15">
        <v>1180</v>
      </c>
      <c r="C77" s="21">
        <v>1889</v>
      </c>
      <c r="D77" s="51">
        <f t="shared" si="8"/>
        <v>709</v>
      </c>
      <c r="E77" s="17">
        <f t="shared" si="9"/>
        <v>160.08474576271186</v>
      </c>
      <c r="F77" s="18">
        <f t="shared" si="10"/>
        <v>0.003319890683314812</v>
      </c>
      <c r="G77" s="18">
        <f t="shared" si="11"/>
        <v>0.004888647656944158</v>
      </c>
    </row>
    <row r="78" spans="1:7" ht="14.25" customHeight="1">
      <c r="A78" s="22" t="s">
        <v>17</v>
      </c>
      <c r="B78" s="15">
        <v>147081</v>
      </c>
      <c r="C78" s="21">
        <v>161304</v>
      </c>
      <c r="D78" s="51">
        <f t="shared" si="8"/>
        <v>14223</v>
      </c>
      <c r="E78" s="17">
        <f t="shared" si="9"/>
        <v>109.67018173659413</v>
      </c>
      <c r="F78" s="18">
        <f t="shared" si="10"/>
        <v>0.41380749287510665</v>
      </c>
      <c r="G78" s="18">
        <f t="shared" si="11"/>
        <v>0.4174475498442141</v>
      </c>
    </row>
    <row r="79" spans="1:7" ht="14.25" customHeight="1">
      <c r="A79" s="22" t="s">
        <v>29</v>
      </c>
      <c r="B79" s="15">
        <v>1864416</v>
      </c>
      <c r="C79" s="21">
        <v>1926682</v>
      </c>
      <c r="D79" s="51">
        <f t="shared" si="8"/>
        <v>62266</v>
      </c>
      <c r="E79" s="17">
        <f t="shared" si="9"/>
        <v>103.33970530182106</v>
      </c>
      <c r="F79" s="18">
        <f aca="true" t="shared" si="12" ref="F79:F85">B79/$B$60*100</f>
        <v>5.245472295104295</v>
      </c>
      <c r="G79" s="18">
        <f t="shared" si="11"/>
        <v>4.9861669904587</v>
      </c>
    </row>
    <row r="80" spans="1:7" ht="12.75">
      <c r="A80" s="22" t="s">
        <v>31</v>
      </c>
      <c r="B80" s="15">
        <v>1306615</v>
      </c>
      <c r="C80" s="21">
        <v>1425744</v>
      </c>
      <c r="D80" s="51">
        <f t="shared" si="8"/>
        <v>119129</v>
      </c>
      <c r="E80" s="17">
        <f t="shared" si="9"/>
        <v>109.11737581460493</v>
      </c>
      <c r="F80" s="18">
        <f t="shared" si="12"/>
        <v>3.6761177671011716</v>
      </c>
      <c r="G80" s="18">
        <f t="shared" si="11"/>
        <v>3.6897618131298002</v>
      </c>
    </row>
    <row r="81" spans="1:7" ht="14.25" customHeight="1">
      <c r="A81" s="22" t="s">
        <v>30</v>
      </c>
      <c r="B81" s="15">
        <v>507524</v>
      </c>
      <c r="C81" s="21">
        <v>444742</v>
      </c>
      <c r="D81" s="51">
        <f>C81-B81</f>
        <v>-62782</v>
      </c>
      <c r="E81" s="17">
        <f t="shared" si="9"/>
        <v>87.62974755873614</v>
      </c>
      <c r="F81" s="18">
        <f t="shared" si="12"/>
        <v>1.4279018636937852</v>
      </c>
      <c r="G81" s="18">
        <f>C81/$C$60*100</f>
        <v>1.1509724384566749</v>
      </c>
    </row>
    <row r="82" spans="1:7" ht="14.25" customHeight="1">
      <c r="A82" s="22" t="s">
        <v>32</v>
      </c>
      <c r="B82" s="15">
        <v>5305</v>
      </c>
      <c r="C82" s="21">
        <v>8003</v>
      </c>
      <c r="D82" s="51">
        <f>C82-B82</f>
        <v>2698</v>
      </c>
      <c r="E82" s="17">
        <f t="shared" si="9"/>
        <v>150.85768143261075</v>
      </c>
      <c r="F82" s="18">
        <f t="shared" si="12"/>
        <v>0.014925440741512776</v>
      </c>
      <c r="G82" s="18">
        <f>C82/$C$60*100</f>
        <v>0.020711406669414557</v>
      </c>
    </row>
    <row r="83" spans="1:7" ht="26.25" customHeight="1">
      <c r="A83" s="22" t="s">
        <v>41</v>
      </c>
      <c r="B83" s="15">
        <v>44975</v>
      </c>
      <c r="C83" s="21">
        <v>48194</v>
      </c>
      <c r="D83" s="51">
        <f>C83-B83</f>
        <v>3219</v>
      </c>
      <c r="E83" s="17">
        <f t="shared" si="9"/>
        <v>107.15730961645357</v>
      </c>
      <c r="F83" s="18">
        <f t="shared" si="12"/>
        <v>0.1265356639678675</v>
      </c>
      <c r="G83" s="18">
        <f>C83/$C$60*100</f>
        <v>0.12472392015816135</v>
      </c>
    </row>
    <row r="84" spans="1:7" ht="12.75">
      <c r="A84" s="22" t="s">
        <v>18</v>
      </c>
      <c r="B84" s="15">
        <v>342</v>
      </c>
      <c r="C84" s="21">
        <v>489</v>
      </c>
      <c r="D84" s="51">
        <f>C84-B84</f>
        <v>147</v>
      </c>
      <c r="E84" s="17">
        <f t="shared" si="9"/>
        <v>142.98245614035088</v>
      </c>
      <c r="F84" s="18">
        <f t="shared" si="12"/>
        <v>0.0009622056048251403</v>
      </c>
      <c r="G84" s="18">
        <f>C84/$C$60*100</f>
        <v>0.0012655101663555815</v>
      </c>
    </row>
    <row r="85" spans="1:7" ht="14.25" customHeight="1" thickBot="1">
      <c r="A85" s="23" t="s">
        <v>20</v>
      </c>
      <c r="B85" s="24">
        <v>16278</v>
      </c>
      <c r="C85" s="52">
        <v>12301</v>
      </c>
      <c r="D85" s="53">
        <f>C85-B85</f>
        <v>-3977</v>
      </c>
      <c r="E85" s="25">
        <f t="shared" si="9"/>
        <v>75.56825162796412</v>
      </c>
      <c r="F85" s="26">
        <f t="shared" si="12"/>
        <v>0.04579761062965975</v>
      </c>
      <c r="G85" s="26">
        <f>C85/$C$60*100</f>
        <v>0.031834438765521486</v>
      </c>
    </row>
    <row r="86" spans="1:7" ht="10.5" customHeight="1">
      <c r="A86" s="36"/>
      <c r="B86" s="42"/>
      <c r="C86" s="43"/>
      <c r="D86" s="44"/>
      <c r="E86" s="44"/>
      <c r="F86" s="45"/>
      <c r="G86" s="45"/>
    </row>
    <row r="87" spans="1:7" ht="28.5" customHeight="1">
      <c r="A87" s="154" t="s">
        <v>72</v>
      </c>
      <c r="B87" s="154"/>
      <c r="C87" s="154"/>
      <c r="D87" s="154"/>
      <c r="E87" s="154"/>
      <c r="F87" s="154"/>
      <c r="G87" s="154"/>
    </row>
    <row r="88" spans="2:7" ht="10.5" customHeight="1" thickBot="1">
      <c r="B88" s="46"/>
      <c r="D88" s="54"/>
      <c r="E88" s="54"/>
      <c r="F88" s="34"/>
      <c r="G88" s="35" t="s">
        <v>21</v>
      </c>
    </row>
    <row r="89" spans="1:7" ht="27" thickBot="1">
      <c r="A89" s="5"/>
      <c r="B89" s="88" t="s">
        <v>67</v>
      </c>
      <c r="C89" s="59" t="s">
        <v>67</v>
      </c>
      <c r="D89" s="155" t="s">
        <v>0</v>
      </c>
      <c r="E89" s="156"/>
      <c r="F89" s="157" t="s">
        <v>22</v>
      </c>
      <c r="G89" s="158"/>
    </row>
    <row r="90" spans="1:7" ht="13.5" thickBot="1">
      <c r="A90" s="48"/>
      <c r="B90" s="90" t="s">
        <v>68</v>
      </c>
      <c r="C90" s="90" t="s">
        <v>69</v>
      </c>
      <c r="D90" s="49" t="s">
        <v>2</v>
      </c>
      <c r="E90" s="91" t="s">
        <v>3</v>
      </c>
      <c r="F90" s="9" t="str">
        <f>$F$6</f>
        <v>2017г.</v>
      </c>
      <c r="G90" s="9" t="str">
        <f>$G$6</f>
        <v>2018г.</v>
      </c>
    </row>
    <row r="91" spans="1:7" s="2" customFormat="1" ht="12.75">
      <c r="A91" s="38" t="s">
        <v>26</v>
      </c>
      <c r="B91" s="81">
        <v>27888249</v>
      </c>
      <c r="C91" s="81">
        <v>30370737</v>
      </c>
      <c r="D91" s="84">
        <f aca="true" t="shared" si="13" ref="D91:D109">C91-B91</f>
        <v>2482488</v>
      </c>
      <c r="E91" s="80">
        <f aca="true" t="shared" si="14" ref="E91:E112">IF(B91&lt;&gt;0,IF(AND(B91&gt;0,C91&gt;0),C91/B91*100,IF(AND(B91&lt;0,C91&lt;0),B91/C91*100,"")),"")</f>
        <v>108.90155563370077</v>
      </c>
      <c r="F91" s="82">
        <v>100</v>
      </c>
      <c r="G91" s="82">
        <v>100</v>
      </c>
    </row>
    <row r="92" spans="1:7" ht="12.75">
      <c r="A92" s="10" t="s">
        <v>4</v>
      </c>
      <c r="B92" s="15">
        <v>8269233</v>
      </c>
      <c r="C92" s="21">
        <v>7801487</v>
      </c>
      <c r="D92" s="50">
        <f t="shared" si="13"/>
        <v>-467746</v>
      </c>
      <c r="E92" s="17">
        <f t="shared" si="14"/>
        <v>94.34353827011526</v>
      </c>
      <c r="F92" s="18">
        <f aca="true" t="shared" si="15" ref="F92:F109">B92/$B$91*100</f>
        <v>29.651316581403158</v>
      </c>
      <c r="G92" s="18">
        <f aca="true" t="shared" si="16" ref="G92:G109">C92/$C$91*100</f>
        <v>25.6875129503772</v>
      </c>
    </row>
    <row r="93" spans="1:7" ht="12.75">
      <c r="A93" s="19" t="s">
        <v>5</v>
      </c>
      <c r="B93" s="15">
        <v>12373892</v>
      </c>
      <c r="C93" s="21">
        <v>13837723</v>
      </c>
      <c r="D93" s="50">
        <f t="shared" si="13"/>
        <v>1463831</v>
      </c>
      <c r="E93" s="17">
        <f t="shared" si="14"/>
        <v>111.82999657666319</v>
      </c>
      <c r="F93" s="18">
        <f t="shared" si="15"/>
        <v>44.369555076763696</v>
      </c>
      <c r="G93" s="18">
        <f t="shared" si="16"/>
        <v>45.56268423779113</v>
      </c>
    </row>
    <row r="94" spans="1:7" ht="12.75">
      <c r="A94" s="19" t="s">
        <v>8</v>
      </c>
      <c r="B94" s="15">
        <v>68124</v>
      </c>
      <c r="C94" s="21">
        <v>53720</v>
      </c>
      <c r="D94" s="50">
        <f t="shared" si="13"/>
        <v>-14404</v>
      </c>
      <c r="E94" s="17">
        <f t="shared" si="14"/>
        <v>78.85620339381128</v>
      </c>
      <c r="F94" s="18">
        <f t="shared" si="15"/>
        <v>0.24427492740759738</v>
      </c>
      <c r="G94" s="18">
        <f t="shared" si="16"/>
        <v>0.17688079153298125</v>
      </c>
    </row>
    <row r="95" spans="1:7" ht="12.75">
      <c r="A95" s="20" t="s">
        <v>9</v>
      </c>
      <c r="B95" s="15">
        <v>353</v>
      </c>
      <c r="C95" s="21">
        <v>0</v>
      </c>
      <c r="D95" s="50">
        <f t="shared" si="13"/>
        <v>-353</v>
      </c>
      <c r="E95" s="17">
        <f t="shared" si="14"/>
      </c>
      <c r="F95" s="18">
        <f t="shared" si="15"/>
        <v>0.001265766093812487</v>
      </c>
      <c r="G95" s="18">
        <f t="shared" si="16"/>
        <v>0</v>
      </c>
    </row>
    <row r="96" spans="1:7" ht="12.75">
      <c r="A96" s="19" t="s">
        <v>10</v>
      </c>
      <c r="B96" s="15">
        <v>67771</v>
      </c>
      <c r="C96" s="21">
        <v>53720</v>
      </c>
      <c r="D96" s="50">
        <f t="shared" si="13"/>
        <v>-14051</v>
      </c>
      <c r="E96" s="17">
        <f t="shared" si="14"/>
        <v>79.2669430877514</v>
      </c>
      <c r="F96" s="18">
        <f t="shared" si="15"/>
        <v>0.2430091613137849</v>
      </c>
      <c r="G96" s="18">
        <f t="shared" si="16"/>
        <v>0.17688079153298125</v>
      </c>
    </row>
    <row r="97" spans="1:7" ht="12.75">
      <c r="A97" s="10" t="s">
        <v>11</v>
      </c>
      <c r="B97" s="15">
        <v>1130122</v>
      </c>
      <c r="C97" s="21">
        <v>1024470</v>
      </c>
      <c r="D97" s="50">
        <f t="shared" si="13"/>
        <v>-105652</v>
      </c>
      <c r="E97" s="17">
        <f t="shared" si="14"/>
        <v>90.65127481811697</v>
      </c>
      <c r="F97" s="18">
        <f t="shared" si="15"/>
        <v>4.052323256293358</v>
      </c>
      <c r="G97" s="18">
        <f t="shared" si="16"/>
        <v>3.373214156772027</v>
      </c>
    </row>
    <row r="98" spans="1:7" ht="12.75">
      <c r="A98" s="10" t="s">
        <v>43</v>
      </c>
      <c r="B98" s="15">
        <v>1120302</v>
      </c>
      <c r="C98" s="21">
        <v>1012547</v>
      </c>
      <c r="D98" s="50">
        <f>C98-B98</f>
        <v>-107755</v>
      </c>
      <c r="E98" s="17">
        <f t="shared" si="14"/>
        <v>90.38161138692959</v>
      </c>
      <c r="F98" s="18">
        <f>B98/$B$91*100</f>
        <v>4.0171112930037305</v>
      </c>
      <c r="G98" s="18">
        <f>C98/$C$91*100</f>
        <v>3.333955972158331</v>
      </c>
    </row>
    <row r="99" spans="1:7" ht="12.75">
      <c r="A99" s="10" t="s">
        <v>45</v>
      </c>
      <c r="B99" s="15">
        <v>952960</v>
      </c>
      <c r="C99" s="21">
        <v>825101</v>
      </c>
      <c r="D99" s="50">
        <f>C99-B99</f>
        <v>-127859</v>
      </c>
      <c r="E99" s="17">
        <f t="shared" si="14"/>
        <v>86.58296255876428</v>
      </c>
      <c r="F99" s="18">
        <f>B99/$B$91*100</f>
        <v>3.4170664497437615</v>
      </c>
      <c r="G99" s="18">
        <f>C99/$C$91*100</f>
        <v>2.7167631789771844</v>
      </c>
    </row>
    <row r="100" spans="1:7" ht="12.75">
      <c r="A100" s="10" t="s">
        <v>46</v>
      </c>
      <c r="B100" s="15">
        <v>167342</v>
      </c>
      <c r="C100" s="21">
        <v>187446</v>
      </c>
      <c r="D100" s="50">
        <f>C100-B100</f>
        <v>20104</v>
      </c>
      <c r="E100" s="17">
        <f t="shared" si="14"/>
        <v>112.01372040491925</v>
      </c>
      <c r="F100" s="18">
        <f>B100/$B$91*100</f>
        <v>0.6000448432599695</v>
      </c>
      <c r="G100" s="18">
        <f>C100/$C$91*100</f>
        <v>0.6171927931811467</v>
      </c>
    </row>
    <row r="101" spans="1:7" ht="12.75">
      <c r="A101" s="10" t="s">
        <v>40</v>
      </c>
      <c r="B101" s="15">
        <v>9820</v>
      </c>
      <c r="C101" s="21">
        <v>11923</v>
      </c>
      <c r="D101" s="50">
        <f>C101-B101</f>
        <v>2103</v>
      </c>
      <c r="E101" s="17">
        <f t="shared" si="14"/>
        <v>121.4154786150713</v>
      </c>
      <c r="F101" s="18">
        <f>B101/$B$91*100</f>
        <v>0.03521196328962783</v>
      </c>
      <c r="G101" s="18">
        <f>C101/$C$91*100</f>
        <v>0.03925818461369574</v>
      </c>
    </row>
    <row r="102" spans="1:7" s="124" customFormat="1" ht="12.75">
      <c r="A102" s="117" t="s">
        <v>28</v>
      </c>
      <c r="B102" s="118">
        <v>4166014</v>
      </c>
      <c r="C102" s="119">
        <v>5635473</v>
      </c>
      <c r="D102" s="144">
        <f t="shared" si="13"/>
        <v>1469459</v>
      </c>
      <c r="E102" s="145">
        <f t="shared" si="14"/>
        <v>135.27254109083646</v>
      </c>
      <c r="F102" s="146">
        <f t="shared" si="15"/>
        <v>14.93824155112786</v>
      </c>
      <c r="G102" s="146">
        <f t="shared" si="16"/>
        <v>18.55560172938839</v>
      </c>
    </row>
    <row r="103" spans="1:7" s="124" customFormat="1" ht="14.25" customHeight="1">
      <c r="A103" s="125" t="s">
        <v>14</v>
      </c>
      <c r="B103" s="118">
        <v>561041</v>
      </c>
      <c r="C103" s="119">
        <v>581638</v>
      </c>
      <c r="D103" s="144">
        <f t="shared" si="13"/>
        <v>20597</v>
      </c>
      <c r="E103" s="145">
        <f t="shared" si="14"/>
        <v>103.67121119490376</v>
      </c>
      <c r="F103" s="146">
        <f t="shared" si="15"/>
        <v>2.0117469547837157</v>
      </c>
      <c r="G103" s="146">
        <f t="shared" si="16"/>
        <v>1.9151263928827278</v>
      </c>
    </row>
    <row r="104" spans="1:7" s="124" customFormat="1" ht="14.25" customHeight="1">
      <c r="A104" s="117" t="s">
        <v>37</v>
      </c>
      <c r="B104" s="118">
        <v>94455</v>
      </c>
      <c r="C104" s="119">
        <v>93348</v>
      </c>
      <c r="D104" s="144">
        <f>C104-B104</f>
        <v>-1107</v>
      </c>
      <c r="E104" s="145">
        <f t="shared" si="14"/>
        <v>98.82801333968555</v>
      </c>
      <c r="F104" s="146">
        <f>B104/$B$91*100</f>
        <v>0.3386910379350098</v>
      </c>
      <c r="G104" s="146">
        <f>C104/$C$91*100</f>
        <v>0.3073616553987478</v>
      </c>
    </row>
    <row r="105" spans="1:7" s="124" customFormat="1" ht="14.25" customHeight="1">
      <c r="A105" s="117" t="s">
        <v>38</v>
      </c>
      <c r="B105" s="118">
        <v>466586</v>
      </c>
      <c r="C105" s="119">
        <v>488290</v>
      </c>
      <c r="D105" s="144">
        <f>C105-B105</f>
        <v>21704</v>
      </c>
      <c r="E105" s="145">
        <f t="shared" si="14"/>
        <v>104.65166121572442</v>
      </c>
      <c r="F105" s="146">
        <f>B105/$B$91*100</f>
        <v>1.6730559168487056</v>
      </c>
      <c r="G105" s="146">
        <f>C105/$C$91*100</f>
        <v>1.6077647374839803</v>
      </c>
    </row>
    <row r="106" spans="1:7" ht="14.25" customHeight="1" hidden="1">
      <c r="A106" s="22" t="s">
        <v>16</v>
      </c>
      <c r="B106" s="15">
        <v>1180</v>
      </c>
      <c r="C106" s="21">
        <v>1889</v>
      </c>
      <c r="D106" s="50">
        <f t="shared" si="13"/>
        <v>709</v>
      </c>
      <c r="E106" s="17">
        <f t="shared" si="14"/>
        <v>160.08474576271186</v>
      </c>
      <c r="F106" s="18">
        <f t="shared" si="15"/>
        <v>0.004231172778183384</v>
      </c>
      <c r="G106" s="18">
        <f t="shared" si="16"/>
        <v>0.006219802963622516</v>
      </c>
    </row>
    <row r="107" spans="1:7" ht="14.25" customHeight="1">
      <c r="A107" s="22" t="s">
        <v>17</v>
      </c>
      <c r="B107" s="15">
        <v>222</v>
      </c>
      <c r="C107" s="21">
        <v>219</v>
      </c>
      <c r="D107" s="50">
        <f t="shared" si="13"/>
        <v>-3</v>
      </c>
      <c r="E107" s="17">
        <f t="shared" si="14"/>
        <v>98.64864864864865</v>
      </c>
      <c r="F107" s="18">
        <f t="shared" si="15"/>
        <v>0.0007960342006412809</v>
      </c>
      <c r="G107" s="18">
        <f t="shared" si="16"/>
        <v>0.0007210888560261148</v>
      </c>
    </row>
    <row r="108" spans="1:7" ht="14.25" customHeight="1">
      <c r="A108" s="22" t="s">
        <v>29</v>
      </c>
      <c r="B108" s="15">
        <v>1306626</v>
      </c>
      <c r="C108" s="21">
        <v>1425765</v>
      </c>
      <c r="D108" s="50">
        <f t="shared" si="13"/>
        <v>119139</v>
      </c>
      <c r="E108" s="17">
        <f t="shared" si="14"/>
        <v>109.11806438873863</v>
      </c>
      <c r="F108" s="18">
        <f t="shared" si="15"/>
        <v>4.6852206461581725</v>
      </c>
      <c r="G108" s="18">
        <f t="shared" si="16"/>
        <v>4.694535400968372</v>
      </c>
    </row>
    <row r="109" spans="1:7" ht="12.75">
      <c r="A109" s="22" t="s">
        <v>31</v>
      </c>
      <c r="B109" s="15">
        <v>1306615</v>
      </c>
      <c r="C109" s="21">
        <v>1425744</v>
      </c>
      <c r="D109" s="50">
        <f t="shared" si="13"/>
        <v>119129</v>
      </c>
      <c r="E109" s="17">
        <f t="shared" si="14"/>
        <v>109.11737581460493</v>
      </c>
      <c r="F109" s="18">
        <f t="shared" si="15"/>
        <v>4.685181203022104</v>
      </c>
      <c r="G109" s="18">
        <f t="shared" si="16"/>
        <v>4.694466255461631</v>
      </c>
    </row>
    <row r="110" spans="1:7" ht="14.25" customHeight="1">
      <c r="A110" s="22" t="s">
        <v>32</v>
      </c>
      <c r="B110" s="15">
        <v>14</v>
      </c>
      <c r="C110" s="21">
        <v>22</v>
      </c>
      <c r="D110" s="50">
        <f>C110-B110</f>
        <v>8</v>
      </c>
      <c r="E110" s="17">
        <f t="shared" si="14"/>
        <v>157.14285714285714</v>
      </c>
      <c r="F110" s="18">
        <f>B110/$B$91*100</f>
        <v>5.020035499539609E-05</v>
      </c>
      <c r="G110" s="18">
        <f>C110/$C$91*100</f>
        <v>7.243814992043163E-05</v>
      </c>
    </row>
    <row r="111" spans="1:7" ht="12" customHeight="1">
      <c r="A111" s="22" t="s">
        <v>18</v>
      </c>
      <c r="B111" s="15">
        <v>72</v>
      </c>
      <c r="C111" s="21">
        <v>99</v>
      </c>
      <c r="D111" s="50">
        <f>C111-B111</f>
        <v>27</v>
      </c>
      <c r="E111" s="17">
        <f t="shared" si="14"/>
        <v>137.5</v>
      </c>
      <c r="F111" s="18">
        <f>B111/$B$91*100</f>
        <v>0.00025817325426203704</v>
      </c>
      <c r="G111" s="18">
        <f>C111/$C$91*100</f>
        <v>0.00032597167464194234</v>
      </c>
    </row>
    <row r="112" spans="1:7" ht="14.25" customHeight="1" thickBot="1">
      <c r="A112" s="23" t="s">
        <v>20</v>
      </c>
      <c r="B112" s="24">
        <v>11723</v>
      </c>
      <c r="C112" s="41">
        <v>8254</v>
      </c>
      <c r="D112" s="53">
        <f>C112-B112</f>
        <v>-3469</v>
      </c>
      <c r="E112" s="25">
        <f t="shared" si="14"/>
        <v>70.40859848161733</v>
      </c>
      <c r="F112" s="26">
        <f>B112/$B$91*100</f>
        <v>0.04203562582935917</v>
      </c>
      <c r="G112" s="26">
        <f>C112/$C$91*100</f>
        <v>0.027177476792874664</v>
      </c>
    </row>
    <row r="113" spans="1:7" ht="9.75" customHeight="1">
      <c r="A113" s="27"/>
      <c r="B113" s="28"/>
      <c r="C113" s="55"/>
      <c r="D113" s="29"/>
      <c r="E113" s="30"/>
      <c r="F113" s="31"/>
      <c r="G113" s="31"/>
    </row>
    <row r="114" spans="1:7" ht="30" customHeight="1">
      <c r="A114" s="154" t="s">
        <v>73</v>
      </c>
      <c r="B114" s="154"/>
      <c r="C114" s="154"/>
      <c r="D114" s="154"/>
      <c r="E114" s="154"/>
      <c r="F114" s="154"/>
      <c r="G114" s="154"/>
    </row>
    <row r="115" spans="2:7" ht="12.75" customHeight="1" thickBot="1">
      <c r="B115" s="46"/>
      <c r="E115" s="3"/>
      <c r="F115" s="34"/>
      <c r="G115" s="35" t="s">
        <v>21</v>
      </c>
    </row>
    <row r="116" spans="1:7" ht="27" thickBot="1">
      <c r="A116" s="5"/>
      <c r="B116" s="88" t="s">
        <v>67</v>
      </c>
      <c r="C116" s="59" t="s">
        <v>67</v>
      </c>
      <c r="D116" s="155" t="s">
        <v>0</v>
      </c>
      <c r="E116" s="156"/>
      <c r="F116" s="157" t="s">
        <v>22</v>
      </c>
      <c r="G116" s="158"/>
    </row>
    <row r="117" spans="1:7" ht="13.5" thickBot="1">
      <c r="A117" s="48"/>
      <c r="B117" s="90" t="s">
        <v>68</v>
      </c>
      <c r="C117" s="90" t="s">
        <v>69</v>
      </c>
      <c r="D117" s="49" t="s">
        <v>2</v>
      </c>
      <c r="E117" s="91" t="s">
        <v>3</v>
      </c>
      <c r="F117" s="9" t="str">
        <f>$F$6</f>
        <v>2017г.</v>
      </c>
      <c r="G117" s="9" t="str">
        <f>$G$6</f>
        <v>2018г.</v>
      </c>
    </row>
    <row r="118" spans="1:7" s="2" customFormat="1" ht="12.75">
      <c r="A118" s="38" t="s">
        <v>26</v>
      </c>
      <c r="B118" s="85">
        <v>7655090</v>
      </c>
      <c r="C118" s="85">
        <v>8269806</v>
      </c>
      <c r="D118" s="84">
        <f aca="true" t="shared" si="17" ref="D118:D127">C118-B118</f>
        <v>614716</v>
      </c>
      <c r="E118" s="80">
        <f aca="true" t="shared" si="18" ref="E118:E134">IF(B118&lt;&gt;0,IF(AND(B118&gt;0,C118&gt;0),C118/B118*100,IF(AND(B118&lt;0,C118&lt;0),B118/C118*100,"")),"")</f>
        <v>108.03016032469898</v>
      </c>
      <c r="F118" s="82">
        <v>100</v>
      </c>
      <c r="G118" s="82">
        <v>100</v>
      </c>
    </row>
    <row r="119" spans="1:7" ht="12.75">
      <c r="A119" s="19" t="s">
        <v>5</v>
      </c>
      <c r="B119" s="56">
        <v>5454901</v>
      </c>
      <c r="C119" s="21">
        <v>6106616</v>
      </c>
      <c r="D119" s="50">
        <f t="shared" si="17"/>
        <v>651715</v>
      </c>
      <c r="E119" s="17">
        <f t="shared" si="18"/>
        <v>111.94732956656775</v>
      </c>
      <c r="F119" s="18">
        <f aca="true" t="shared" si="19" ref="F119:F128">B119/$B$118*100</f>
        <v>71.25848291790169</v>
      </c>
      <c r="G119" s="18">
        <f aca="true" t="shared" si="20" ref="G119:G133">C119/$C$118*100</f>
        <v>73.84231262498781</v>
      </c>
    </row>
    <row r="120" spans="1:7" ht="12.75">
      <c r="A120" s="19" t="s">
        <v>8</v>
      </c>
      <c r="B120" s="56">
        <v>67770</v>
      </c>
      <c r="C120" s="21">
        <v>53721</v>
      </c>
      <c r="D120" s="50">
        <f t="shared" si="17"/>
        <v>-14049</v>
      </c>
      <c r="E120" s="17">
        <f t="shared" si="18"/>
        <v>79.26958831341302</v>
      </c>
      <c r="F120" s="18">
        <f t="shared" si="19"/>
        <v>0.8852933146442433</v>
      </c>
      <c r="G120" s="18">
        <f t="shared" si="20"/>
        <v>0.6496041140505593</v>
      </c>
    </row>
    <row r="121" spans="1:7" ht="12.75">
      <c r="A121" s="10" t="s">
        <v>11</v>
      </c>
      <c r="B121" s="56">
        <v>697761</v>
      </c>
      <c r="C121" s="21">
        <v>707684</v>
      </c>
      <c r="D121" s="50">
        <f t="shared" si="17"/>
        <v>9923</v>
      </c>
      <c r="E121" s="17">
        <f t="shared" si="18"/>
        <v>101.42212018155215</v>
      </c>
      <c r="F121" s="18">
        <f t="shared" si="19"/>
        <v>9.114994075837123</v>
      </c>
      <c r="G121" s="18">
        <f t="shared" si="20"/>
        <v>8.557443790096164</v>
      </c>
    </row>
    <row r="122" spans="1:7" ht="12.75">
      <c r="A122" s="10" t="s">
        <v>43</v>
      </c>
      <c r="B122" s="56">
        <v>697761</v>
      </c>
      <c r="C122" s="21">
        <v>707684</v>
      </c>
      <c r="D122" s="50">
        <f>C122-B122</f>
        <v>9923</v>
      </c>
      <c r="E122" s="17">
        <f t="shared" si="18"/>
        <v>101.42212018155215</v>
      </c>
      <c r="F122" s="18">
        <f t="shared" si="19"/>
        <v>9.114994075837123</v>
      </c>
      <c r="G122" s="18">
        <f>C122/$C$118*100</f>
        <v>8.557443790096164</v>
      </c>
    </row>
    <row r="123" spans="1:7" ht="13.5" customHeight="1">
      <c r="A123" s="10" t="s">
        <v>44</v>
      </c>
      <c r="B123" s="56">
        <v>530</v>
      </c>
      <c r="C123" s="21">
        <v>31621</v>
      </c>
      <c r="D123" s="50">
        <f>C123-B123</f>
        <v>31091</v>
      </c>
      <c r="E123" s="17">
        <f t="shared" si="18"/>
        <v>5966.226415094339</v>
      </c>
      <c r="F123" s="18">
        <f>B123/$B$118*100</f>
        <v>0.006923497960180742</v>
      </c>
      <c r="G123" s="18">
        <f>C123/$C$118*100</f>
        <v>0.3823668898641637</v>
      </c>
    </row>
    <row r="124" spans="1:7" ht="12.75">
      <c r="A124" s="10" t="s">
        <v>45</v>
      </c>
      <c r="B124" s="56">
        <v>560865</v>
      </c>
      <c r="C124" s="21">
        <v>523454</v>
      </c>
      <c r="D124" s="50">
        <f>C124-B124</f>
        <v>-37411</v>
      </c>
      <c r="E124" s="17">
        <f t="shared" si="18"/>
        <v>93.32976741283552</v>
      </c>
      <c r="F124" s="18">
        <f>B124/$B$118*100</f>
        <v>7.326693742333533</v>
      </c>
      <c r="G124" s="18">
        <f>C124/$C$118*100</f>
        <v>6.329701083677175</v>
      </c>
    </row>
    <row r="125" spans="1:7" ht="12.75">
      <c r="A125" s="10" t="s">
        <v>46</v>
      </c>
      <c r="B125" s="56">
        <v>136366</v>
      </c>
      <c r="C125" s="21">
        <v>152609</v>
      </c>
      <c r="D125" s="50">
        <f>C125-B125</f>
        <v>16243</v>
      </c>
      <c r="E125" s="17">
        <f t="shared" si="18"/>
        <v>111.91132687033425</v>
      </c>
      <c r="F125" s="18">
        <f>B125/$B$118*100</f>
        <v>1.7813768355434096</v>
      </c>
      <c r="G125" s="18">
        <f>C125/$C$118*100</f>
        <v>1.845375816554826</v>
      </c>
    </row>
    <row r="126" spans="1:7" ht="12.75">
      <c r="A126" s="10" t="s">
        <v>27</v>
      </c>
      <c r="B126" s="56">
        <v>185349</v>
      </c>
      <c r="C126" s="21">
        <v>214997</v>
      </c>
      <c r="D126" s="50">
        <f t="shared" si="17"/>
        <v>29648</v>
      </c>
      <c r="E126" s="17">
        <f t="shared" si="18"/>
        <v>115.9957701417326</v>
      </c>
      <c r="F126" s="18">
        <f t="shared" si="19"/>
        <v>2.4212517423047935</v>
      </c>
      <c r="G126" s="18">
        <f t="shared" si="20"/>
        <v>2.5997828727783943</v>
      </c>
    </row>
    <row r="127" spans="1:7" s="153" customFormat="1" ht="14.25" customHeight="1">
      <c r="A127" s="147" t="s">
        <v>15</v>
      </c>
      <c r="B127" s="148">
        <v>539835</v>
      </c>
      <c r="C127" s="149">
        <v>520349</v>
      </c>
      <c r="D127" s="150">
        <f t="shared" si="17"/>
        <v>-19486</v>
      </c>
      <c r="E127" s="151">
        <f t="shared" si="18"/>
        <v>96.39037854159142</v>
      </c>
      <c r="F127" s="152">
        <f t="shared" si="19"/>
        <v>7.05197456855504</v>
      </c>
      <c r="G127" s="152">
        <f t="shared" si="20"/>
        <v>6.29215485828809</v>
      </c>
    </row>
    <row r="128" spans="1:7" s="153" customFormat="1" ht="14.25" customHeight="1">
      <c r="A128" s="147" t="s">
        <v>37</v>
      </c>
      <c r="B128" s="148">
        <v>371552</v>
      </c>
      <c r="C128" s="149">
        <v>354459</v>
      </c>
      <c r="D128" s="150">
        <f aca="true" t="shared" si="21" ref="D128:D134">C128-B128</f>
        <v>-17093</v>
      </c>
      <c r="E128" s="151">
        <f t="shared" si="18"/>
        <v>95.39956722073896</v>
      </c>
      <c r="F128" s="152">
        <f t="shared" si="19"/>
        <v>4.853659460568067</v>
      </c>
      <c r="G128" s="152">
        <f t="shared" si="20"/>
        <v>4.28618277139754</v>
      </c>
    </row>
    <row r="129" spans="1:7" s="153" customFormat="1" ht="14.25" customHeight="1">
      <c r="A129" s="147" t="s">
        <v>52</v>
      </c>
      <c r="B129" s="148">
        <v>168283</v>
      </c>
      <c r="C129" s="149">
        <v>165890</v>
      </c>
      <c r="D129" s="150">
        <f t="shared" si="21"/>
        <v>-2393</v>
      </c>
      <c r="E129" s="151">
        <f t="shared" si="18"/>
        <v>98.57799064670823</v>
      </c>
      <c r="F129" s="152">
        <f aca="true" t="shared" si="22" ref="F129:F134">B129/$B$118*100</f>
        <v>2.1983151079869736</v>
      </c>
      <c r="G129" s="152">
        <f t="shared" si="20"/>
        <v>2.005972086890551</v>
      </c>
    </row>
    <row r="130" spans="1:7" s="153" customFormat="1" ht="14.25" customHeight="1">
      <c r="A130" s="147" t="s">
        <v>17</v>
      </c>
      <c r="B130" s="148">
        <v>146859</v>
      </c>
      <c r="C130" s="149">
        <v>161085</v>
      </c>
      <c r="D130" s="150">
        <f t="shared" si="21"/>
        <v>14226</v>
      </c>
      <c r="E130" s="151">
        <f t="shared" si="18"/>
        <v>109.68684248156396</v>
      </c>
      <c r="F130" s="152">
        <f t="shared" si="22"/>
        <v>1.9184490319512901</v>
      </c>
      <c r="G130" s="152">
        <f t="shared" si="20"/>
        <v>1.9478691519486673</v>
      </c>
    </row>
    <row r="131" spans="1:7" ht="14.25" customHeight="1">
      <c r="A131" s="22" t="s">
        <v>29</v>
      </c>
      <c r="B131" s="56">
        <v>557790</v>
      </c>
      <c r="C131" s="21">
        <v>500917</v>
      </c>
      <c r="D131" s="51">
        <f t="shared" si="21"/>
        <v>-56873</v>
      </c>
      <c r="E131" s="17">
        <f t="shared" si="18"/>
        <v>89.80386883952742</v>
      </c>
      <c r="F131" s="18">
        <f t="shared" si="22"/>
        <v>7.2865243909607855</v>
      </c>
      <c r="G131" s="18">
        <f t="shared" si="20"/>
        <v>6.057179575917501</v>
      </c>
    </row>
    <row r="132" spans="1:7" ht="12.75">
      <c r="A132" s="22" t="s">
        <v>34</v>
      </c>
      <c r="B132" s="56">
        <v>507524</v>
      </c>
      <c r="C132" s="21">
        <v>444742</v>
      </c>
      <c r="D132" s="51">
        <f t="shared" si="21"/>
        <v>-62782</v>
      </c>
      <c r="E132" s="17">
        <f t="shared" si="18"/>
        <v>87.62974755873614</v>
      </c>
      <c r="F132" s="18">
        <f t="shared" si="22"/>
        <v>6.6298893938542856</v>
      </c>
      <c r="G132" s="18">
        <f>C132/$C$118*100</f>
        <v>5.37790124701837</v>
      </c>
    </row>
    <row r="133" spans="1:7" ht="12.75">
      <c r="A133" s="22" t="s">
        <v>32</v>
      </c>
      <c r="B133" s="56">
        <v>5291</v>
      </c>
      <c r="C133" s="21">
        <v>7981</v>
      </c>
      <c r="D133" s="51">
        <f t="shared" si="21"/>
        <v>2690</v>
      </c>
      <c r="E133" s="17">
        <f t="shared" si="18"/>
        <v>150.84105084105084</v>
      </c>
      <c r="F133" s="18">
        <f t="shared" si="22"/>
        <v>0.06911741076852135</v>
      </c>
      <c r="G133" s="18">
        <f t="shared" si="20"/>
        <v>0.0965077052593495</v>
      </c>
    </row>
    <row r="134" spans="1:7" ht="12.75">
      <c r="A134" s="22" t="s">
        <v>41</v>
      </c>
      <c r="B134" s="56">
        <v>44975</v>
      </c>
      <c r="C134" s="21">
        <v>48194</v>
      </c>
      <c r="D134" s="50">
        <f t="shared" si="21"/>
        <v>3219</v>
      </c>
      <c r="E134" s="17">
        <f t="shared" si="18"/>
        <v>107.15730961645357</v>
      </c>
      <c r="F134" s="18">
        <f t="shared" si="22"/>
        <v>0.587517586337979</v>
      </c>
      <c r="G134" s="18">
        <f>C134/$C$118*100</f>
        <v>0.5827706236397807</v>
      </c>
    </row>
    <row r="135" spans="1:7" ht="14.25" customHeight="1">
      <c r="A135" s="22" t="s">
        <v>18</v>
      </c>
      <c r="B135" s="56">
        <v>270</v>
      </c>
      <c r="C135" s="21">
        <v>390</v>
      </c>
      <c r="D135" s="50">
        <f>C135-B135</f>
        <v>120</v>
      </c>
      <c r="E135" s="17">
        <f>IF(B135&lt;&gt;0,IF(AND(B135&gt;0,C135&gt;0),C135/B135*100,IF(AND(B135&lt;0,C135&lt;0),B135/C135*100,"")),"")</f>
        <v>144.44444444444443</v>
      </c>
      <c r="F135" s="18">
        <f>B135/$B$118*100</f>
        <v>0.0035270649985826427</v>
      </c>
      <c r="G135" s="18">
        <f>C135/$C$118*100</f>
        <v>0.004715951015054041</v>
      </c>
    </row>
    <row r="136" spans="1:7" ht="14.25" customHeight="1" thickBot="1">
      <c r="A136" s="23" t="s">
        <v>20</v>
      </c>
      <c r="B136" s="24">
        <v>4555</v>
      </c>
      <c r="C136" s="41">
        <v>4047</v>
      </c>
      <c r="D136" s="136">
        <f>C136-B136</f>
        <v>-508</v>
      </c>
      <c r="E136" s="137">
        <f>IF(B136&lt;&gt;0,IF(AND(B136&gt;0,C136&gt;0),C136/B136*100,IF(AND(B136&lt;0,C136&lt;0),B136/C136*100,"")),"")</f>
        <v>88.84742041712403</v>
      </c>
      <c r="F136" s="114">
        <f>B136/$B$118*100</f>
        <v>0.05950289284645902</v>
      </c>
      <c r="G136" s="114">
        <f>C136/$C$118*100</f>
        <v>0.04893706091775309</v>
      </c>
    </row>
    <row r="137" spans="1:7" ht="14.25" customHeight="1">
      <c r="A137" s="27"/>
      <c r="B137" s="28"/>
      <c r="C137" s="28"/>
      <c r="D137" s="29"/>
      <c r="E137" s="30"/>
      <c r="F137" s="31"/>
      <c r="G137" s="31"/>
    </row>
    <row r="138" spans="1:7" ht="33" customHeight="1">
      <c r="A138" s="154" t="s">
        <v>74</v>
      </c>
      <c r="B138" s="154"/>
      <c r="C138" s="154"/>
      <c r="D138" s="154"/>
      <c r="E138" s="154"/>
      <c r="F138" s="154"/>
      <c r="G138" s="154"/>
    </row>
    <row r="139" spans="1:7" ht="13.5" thickBot="1">
      <c r="A139" s="36"/>
      <c r="B139" s="42"/>
      <c r="C139" s="43"/>
      <c r="D139" s="44"/>
      <c r="E139" s="57"/>
      <c r="F139" s="45"/>
      <c r="G139" s="45"/>
    </row>
    <row r="140" spans="1:7" ht="24" customHeight="1" thickBot="1">
      <c r="A140" s="58"/>
      <c r="B140" s="88" t="s">
        <v>67</v>
      </c>
      <c r="C140" s="59" t="s">
        <v>67</v>
      </c>
      <c r="D140" s="155" t="s">
        <v>0</v>
      </c>
      <c r="E140" s="156"/>
      <c r="F140" s="157" t="s">
        <v>22</v>
      </c>
      <c r="G140" s="158"/>
    </row>
    <row r="141" spans="1:7" ht="13.5" thickBot="1">
      <c r="A141" s="60"/>
      <c r="B141" s="90" t="s">
        <v>68</v>
      </c>
      <c r="C141" s="90" t="s">
        <v>69</v>
      </c>
      <c r="D141" s="61" t="s">
        <v>2</v>
      </c>
      <c r="E141" s="60" t="s">
        <v>3</v>
      </c>
      <c r="F141" s="8" t="str">
        <f>F117</f>
        <v>2017г.</v>
      </c>
      <c r="G141" s="8" t="str">
        <f>G117</f>
        <v>2018г.</v>
      </c>
    </row>
    <row r="142" spans="1:7" s="2" customFormat="1" ht="12.75">
      <c r="A142" s="86" t="s">
        <v>47</v>
      </c>
      <c r="B142" s="87">
        <v>32735131</v>
      </c>
      <c r="C142" s="87">
        <v>36904849</v>
      </c>
      <c r="D142" s="84">
        <f>C142-B142</f>
        <v>4169718</v>
      </c>
      <c r="E142" s="93">
        <f>IF(B142&lt;&gt;0,IF(AND(B142&gt;0,C142&gt;0),C142/B142*100,IF(AND(B142&lt;0,C142&lt;0),B142/C142*100,"")),"")</f>
        <v>112.73774649015458</v>
      </c>
      <c r="F142" s="82">
        <v>100</v>
      </c>
      <c r="G142" s="82">
        <v>100</v>
      </c>
    </row>
    <row r="143" spans="1:7" s="2" customFormat="1" ht="12.75">
      <c r="A143" s="142" t="s">
        <v>19</v>
      </c>
      <c r="B143" s="138"/>
      <c r="C143" s="138"/>
      <c r="D143" s="139"/>
      <c r="E143" s="140"/>
      <c r="F143" s="141"/>
      <c r="G143" s="141"/>
    </row>
    <row r="144" spans="1:7" s="2" customFormat="1" ht="17.25" customHeight="1">
      <c r="A144" s="142" t="s">
        <v>61</v>
      </c>
      <c r="B144" s="138">
        <v>32728746</v>
      </c>
      <c r="C144" s="138">
        <v>36898166</v>
      </c>
      <c r="D144" s="64">
        <f>C144-B144</f>
        <v>4169420</v>
      </c>
      <c r="E144" s="113">
        <f>IF(B144&lt;&gt;0,IF(AND(B144&gt;0,C144&gt;0),C144/B144*100,IF(AND(B144&lt;0,C144&lt;0),B144/C144*100,"")),"")</f>
        <v>112.73932096267912</v>
      </c>
      <c r="F144" s="18">
        <f>B144/B$142*100</f>
        <v>99.98049496120849</v>
      </c>
      <c r="G144" s="63">
        <f>C144/C$142*100</f>
        <v>99.98189126854305</v>
      </c>
    </row>
    <row r="145" spans="1:7" s="2" customFormat="1" ht="12.75">
      <c r="A145" s="142" t="s">
        <v>56</v>
      </c>
      <c r="B145" s="138"/>
      <c r="C145" s="138"/>
      <c r="D145" s="139"/>
      <c r="E145" s="140"/>
      <c r="F145" s="141"/>
      <c r="G145" s="141"/>
    </row>
    <row r="146" spans="1:7" s="2" customFormat="1" ht="12.75">
      <c r="A146" s="142" t="s">
        <v>62</v>
      </c>
      <c r="B146" s="138">
        <v>25958645</v>
      </c>
      <c r="C146" s="138">
        <v>29288001</v>
      </c>
      <c r="D146" s="64">
        <f>C146-B146</f>
        <v>3329356</v>
      </c>
      <c r="E146" s="113">
        <f>IF(B146&lt;&gt;0,IF(AND(B146&gt;0,C146&gt;0),C146/B146*100,IF(AND(B146&lt;0,C146&lt;0),B146/C146*100,"")),"")</f>
        <v>112.82561551267409</v>
      </c>
      <c r="F146" s="18">
        <f aca="true" t="shared" si="23" ref="F146:G149">B146/B$142*100</f>
        <v>79.29904114329037</v>
      </c>
      <c r="G146" s="63">
        <f t="shared" si="23"/>
        <v>79.36084767614142</v>
      </c>
    </row>
    <row r="147" spans="1:7" s="2" customFormat="1" ht="26.25">
      <c r="A147" s="142" t="s">
        <v>63</v>
      </c>
      <c r="B147" s="138">
        <v>781762</v>
      </c>
      <c r="C147" s="138">
        <v>906059</v>
      </c>
      <c r="D147" s="64">
        <f>C147-B147</f>
        <v>124297</v>
      </c>
      <c r="E147" s="113">
        <f>IF(B147&lt;&gt;0,IF(AND(B147&gt;0,C147&gt;0),C147/B147*100,IF(AND(B147&lt;0,C147&lt;0),B147/C147*100,"")),"")</f>
        <v>115.89959604073874</v>
      </c>
      <c r="F147" s="18">
        <f t="shared" si="23"/>
        <v>2.388143795728204</v>
      </c>
      <c r="G147" s="63">
        <f t="shared" si="23"/>
        <v>2.455121818815733</v>
      </c>
    </row>
    <row r="148" spans="1:7" s="2" customFormat="1" ht="26.25">
      <c r="A148" s="142" t="s">
        <v>64</v>
      </c>
      <c r="B148" s="138">
        <v>5988339</v>
      </c>
      <c r="C148" s="138">
        <v>6704106</v>
      </c>
      <c r="D148" s="64">
        <f>C148-B148</f>
        <v>715767</v>
      </c>
      <c r="E148" s="113">
        <f>IF(B148&lt;&gt;0,IF(AND(B148&gt;0,C148&gt;0),C148/B148*100,IF(AND(B148&lt;0,C148&lt;0),B148/C148*100,"")),"")</f>
        <v>111.95268003364538</v>
      </c>
      <c r="F148" s="18">
        <f t="shared" si="23"/>
        <v>18.29331002218992</v>
      </c>
      <c r="G148" s="63">
        <f t="shared" si="23"/>
        <v>18.165921773585904</v>
      </c>
    </row>
    <row r="149" spans="1:7" s="2" customFormat="1" ht="26.25">
      <c r="A149" s="142" t="s">
        <v>57</v>
      </c>
      <c r="B149" s="138">
        <v>6385</v>
      </c>
      <c r="C149" s="138">
        <v>6683</v>
      </c>
      <c r="D149" s="64">
        <f>C149-B149</f>
        <v>298</v>
      </c>
      <c r="E149" s="113">
        <f>IF(B149&lt;&gt;0,IF(AND(B149&gt;0,C149&gt;0),C149/B149*100,IF(AND(B149&lt;0,C149&lt;0),B149/C149*100,"")),"")</f>
        <v>104.66718872357086</v>
      </c>
      <c r="F149" s="18">
        <f t="shared" si="23"/>
        <v>0.019505038791505065</v>
      </c>
      <c r="G149" s="63">
        <f t="shared" si="23"/>
        <v>0.018108731456942147</v>
      </c>
    </row>
    <row r="150" spans="1:7" s="2" customFormat="1" ht="12.75">
      <c r="A150" s="142" t="s">
        <v>56</v>
      </c>
      <c r="B150" s="138"/>
      <c r="C150" s="138"/>
      <c r="D150" s="139"/>
      <c r="E150" s="140"/>
      <c r="F150" s="141"/>
      <c r="G150" s="141"/>
    </row>
    <row r="151" spans="1:7" ht="12.75">
      <c r="A151" s="40" t="s">
        <v>58</v>
      </c>
      <c r="B151" s="115">
        <v>4139</v>
      </c>
      <c r="C151" s="115">
        <v>4821</v>
      </c>
      <c r="D151" s="64">
        <f>C151-B151</f>
        <v>682</v>
      </c>
      <c r="E151" s="113">
        <f>IF(B151&lt;&gt;0,IF(AND(B151&gt;0,C151&gt;0),C151/B151*100,IF(AND(B151&lt;0,C151&lt;0),B151/C151*100,"")),"")</f>
        <v>116.47741000241605</v>
      </c>
      <c r="F151" s="18">
        <f aca="true" t="shared" si="24" ref="F151:G153">B151/B$142*100</f>
        <v>0.01264390846641182</v>
      </c>
      <c r="G151" s="63">
        <f t="shared" si="24"/>
        <v>0.013063324009265017</v>
      </c>
    </row>
    <row r="152" spans="1:7" ht="12.75">
      <c r="A152" s="40" t="s">
        <v>59</v>
      </c>
      <c r="B152" s="62">
        <v>1825</v>
      </c>
      <c r="C152" s="62">
        <v>1444</v>
      </c>
      <c r="D152" s="50">
        <f>C152-B152</f>
        <v>-381</v>
      </c>
      <c r="E152" s="95">
        <f>IF(B152&lt;&gt;0,IF(AND(B152&gt;0,C152&gt;0),C152/B152*100,IF(AND(B152&lt;0,C152&lt;0),B152/C152*100,"")),"")</f>
        <v>79.12328767123287</v>
      </c>
      <c r="F152" s="18">
        <f t="shared" si="24"/>
        <v>0.005575050241894556</v>
      </c>
      <c r="G152" s="63">
        <f t="shared" si="24"/>
        <v>0.003912764959423083</v>
      </c>
    </row>
    <row r="153" spans="1:7" ht="13.5" thickBot="1">
      <c r="A153" s="65" t="s">
        <v>60</v>
      </c>
      <c r="B153" s="66">
        <v>421</v>
      </c>
      <c r="C153" s="66">
        <v>418</v>
      </c>
      <c r="D153" s="53">
        <f>C153-B153</f>
        <v>-3</v>
      </c>
      <c r="E153" s="96">
        <f>IF(B153&lt;&gt;0,IF(AND(B153&gt;0,C153&gt;0),C153/B153*100,IF(AND(B153&lt;0,C153&lt;0),B153/C153*100,"")),"")</f>
        <v>99.2874109263658</v>
      </c>
      <c r="F153" s="26">
        <f t="shared" si="24"/>
        <v>0.0012860800831986895</v>
      </c>
      <c r="G153" s="67">
        <f t="shared" si="24"/>
        <v>0.0011326424882540504</v>
      </c>
    </row>
    <row r="154" spans="1:7" ht="12.75">
      <c r="A154" s="143"/>
      <c r="B154" s="69"/>
      <c r="C154" s="70"/>
      <c r="D154" s="29"/>
      <c r="E154" s="30"/>
      <c r="F154" s="71"/>
      <c r="G154" s="72"/>
    </row>
    <row r="155" spans="1:7" ht="12.75">
      <c r="A155" s="68"/>
      <c r="B155" s="70"/>
      <c r="C155" s="70"/>
      <c r="D155" s="29"/>
      <c r="E155" s="30"/>
      <c r="F155" s="71"/>
      <c r="G155" s="73"/>
    </row>
    <row r="156" spans="1:6" ht="12.75">
      <c r="A156" s="74"/>
      <c r="B156" s="69"/>
      <c r="C156" s="70"/>
      <c r="D156" s="29"/>
      <c r="E156" s="30"/>
      <c r="F156" s="71"/>
    </row>
    <row r="157" spans="1:6" ht="12.75">
      <c r="A157" s="76"/>
      <c r="B157" s="69"/>
      <c r="C157" s="70"/>
      <c r="D157" s="29"/>
      <c r="E157" s="30"/>
      <c r="F157" s="77"/>
    </row>
    <row r="158" spans="2:5" ht="12.75">
      <c r="B158" s="46"/>
      <c r="C158" s="46"/>
      <c r="D158" s="29"/>
      <c r="E158" s="30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</sheetData>
  <sheetProtection/>
  <mergeCells count="19">
    <mergeCell ref="D5:E5"/>
    <mergeCell ref="A36:G36"/>
    <mergeCell ref="A56:G56"/>
    <mergeCell ref="A1:G1"/>
    <mergeCell ref="A4:F4"/>
    <mergeCell ref="D58:E58"/>
    <mergeCell ref="F58:G58"/>
    <mergeCell ref="D38:E38"/>
    <mergeCell ref="F38:G38"/>
    <mergeCell ref="F5:G5"/>
    <mergeCell ref="A87:G87"/>
    <mergeCell ref="D140:E140"/>
    <mergeCell ref="F140:G140"/>
    <mergeCell ref="D89:E89"/>
    <mergeCell ref="F89:G89"/>
    <mergeCell ref="F116:G116"/>
    <mergeCell ref="A114:G114"/>
    <mergeCell ref="A138:G138"/>
    <mergeCell ref="D116:E116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64" r:id="rId1"/>
  <rowBreaks count="1" manualBreakCount="1"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Андрушко Светлана Сергеевна</cp:lastModifiedBy>
  <cp:lastPrinted>2019-01-22T08:13:21Z</cp:lastPrinted>
  <dcterms:created xsi:type="dcterms:W3CDTF">2010-01-14T06:30:36Z</dcterms:created>
  <dcterms:modified xsi:type="dcterms:W3CDTF">2019-01-22T08:15:19Z</dcterms:modified>
  <cp:category/>
  <cp:version/>
  <cp:contentType/>
  <cp:contentStatus/>
</cp:coreProperties>
</file>