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2 месяцев 2017г." sheetId="1" r:id="rId1"/>
  </sheets>
  <definedNames>
    <definedName name="_xlnm.Print_Area" localSheetId="0">'12 месяцев 2017г.'!$A$1:$L$28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<sst xmlns="http://schemas.openxmlformats.org/spreadsheetml/2006/main" count="74" uniqueCount="49">
  <si>
    <t>х</t>
  </si>
  <si>
    <t xml:space="preserve">Всего: </t>
  </si>
  <si>
    <t>Количество осуществленных закупок всего</t>
  </si>
  <si>
    <t>Количество участников закупок, подавших заявки на участие в закупке</t>
  </si>
  <si>
    <t>Среднее количество участников закупок</t>
  </si>
  <si>
    <t>Конкурентные способы определения поставщиков (подрядчиков, исполнителей), в т.ч.</t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</si>
  <si>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</si>
  <si>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>Статистическая информация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</si>
  <si>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t>Управления Федеральной налоговой службы по Республике Хакасия и подведомственных инспекций</t>
  </si>
  <si>
    <t>1.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</si>
  <si>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</si>
  <si>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</si>
  <si>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</si>
  <si>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</si>
  <si>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</si>
  <si>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</si>
  <si>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</si>
  <si>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</si>
  <si>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</si>
  <si>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3.</t>
  </si>
  <si>
    <t>4.</t>
  </si>
  <si>
    <t>5.</t>
  </si>
  <si>
    <t>5.1.</t>
  </si>
  <si>
    <t>5.2.</t>
  </si>
  <si>
    <t>Конкурсы</t>
  </si>
  <si>
    <t>Открытые конкурсы</t>
  </si>
  <si>
    <t>Открытые конкурсы с ограниченным участием</t>
  </si>
  <si>
    <t>Открытые двухэтапные конкурсы</t>
  </si>
  <si>
    <t>Открытые повторные конкурсы</t>
  </si>
  <si>
    <t>Закрытые конкурсы</t>
  </si>
  <si>
    <t>Закрытые конкурсы с ограниченным участием</t>
  </si>
  <si>
    <t>Закрытые двухэтапные конкурсы</t>
  </si>
  <si>
    <t>2.</t>
  </si>
  <si>
    <t>Аукционы</t>
  </si>
  <si>
    <t>Аукционы в электронной форме</t>
  </si>
  <si>
    <t>Закрытые аукционы</t>
  </si>
  <si>
    <t>Запрос котировок</t>
  </si>
  <si>
    <t>Запрос предложений</t>
  </si>
  <si>
    <t>Закупки малого объема (не превышающие 100 тыс. руб. по одной сделке)</t>
  </si>
  <si>
    <t>№ п/п</t>
  </si>
  <si>
    <t>Без проведения конкурентных способов определения поставщиков (подрядчиков, исполнителей)</t>
  </si>
  <si>
    <t>Закупки у единственного поставщика (подрядчика, исполнителя), в т.ч.:</t>
  </si>
  <si>
    <t>Всего</t>
  </si>
  <si>
    <t>в т.ч. по Управлению</t>
  </si>
  <si>
    <t>Процент экономии при заключении государственных контрактов, рассчитанный относительно их начальных (максимальных) цен</t>
  </si>
  <si>
    <t>** -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</t>
  </si>
  <si>
    <t>за 12 месяцев 2017 года *</t>
  </si>
  <si>
    <t>Способы осуществления закупок в соответствии с Федеральным законом от 05 апреля 2013г. № 44-ФЗ</t>
  </si>
  <si>
    <t>* - По данным статистического отчёта «Сведения об определении поставщиков (подрядчиков, исполнителей) для обеспечения государственных и муниципальных нужд» за период с 01.01.2017 по 31.12.2017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</si>
</sst>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25">
    <font>
      <sz val="10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FF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" fillId="3" borderId="0" applyNumberFormat="0" applyBorder="0" applyAlignment="0" applyProtection="0"/>
    <xf numFmtId="0" fontId="23" fillId="4" borderId="0" applyNumberFormat="0" applyBorder="0" applyAlignment="0" applyProtection="0"/>
    <xf numFmtId="0" fontId="2" fillId="5" borderId="0" applyNumberFormat="0" applyBorder="0" applyAlignment="0" applyProtection="0"/>
    <xf numFmtId="0" fontId="23" fillId="6" borderId="0" applyNumberFormat="0" applyBorder="0" applyAlignment="0" applyProtection="0"/>
    <xf numFmtId="0" fontId="2" fillId="7" borderId="0" applyNumberFormat="0" applyBorder="0" applyAlignment="0" applyProtection="0"/>
    <xf numFmtId="0" fontId="23" fillId="8" borderId="0" applyNumberFormat="0" applyBorder="0" applyAlignment="0" applyProtection="0"/>
    <xf numFmtId="0" fontId="2" fillId="9" borderId="0" applyNumberFormat="0" applyBorder="0" applyAlignment="0" applyProtection="0"/>
    <xf numFmtId="0" fontId="23" fillId="10" borderId="0" applyNumberFormat="0" applyBorder="0" applyAlignment="0" applyProtection="0"/>
    <xf numFmtId="0" fontId="2" fillId="11" borderId="0" applyNumberFormat="0" applyBorder="0" applyAlignment="0" applyProtection="0"/>
    <xf numFmtId="0" fontId="23" fillId="12" borderId="0" applyNumberFormat="0" applyBorder="0" applyAlignment="0" applyProtection="0"/>
    <xf numFmtId="0" fontId="2" fillId="13" borderId="0" applyNumberFormat="0" applyBorder="0" applyAlignment="0" applyProtection="0"/>
    <xf numFmtId="0" fontId="23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16" borderId="0" applyNumberFormat="0" applyBorder="0" applyAlignment="0" applyProtection="0"/>
    <xf numFmtId="0" fontId="2" fillId="17" borderId="0" applyNumberFormat="0" applyBorder="0" applyAlignment="0" applyProtection="0"/>
    <xf numFmtId="0" fontId="23" fillId="18" borderId="0" applyNumberFormat="0" applyBorder="0" applyAlignment="0" applyProtection="0"/>
    <xf numFmtId="0" fontId="2" fillId="19" borderId="0" applyNumberFormat="0" applyBorder="0" applyAlignment="0" applyProtection="0"/>
    <xf numFmtId="0" fontId="23" fillId="20" borderId="0" applyNumberFormat="0" applyBorder="0" applyAlignment="0" applyProtection="0"/>
    <xf numFmtId="0" fontId="2" fillId="9" borderId="0" applyNumberFormat="0" applyBorder="0" applyAlignment="0" applyProtection="0"/>
    <xf numFmtId="0" fontId="23" fillId="21" borderId="0" applyNumberFormat="0" applyBorder="0" applyAlignment="0" applyProtection="0"/>
    <xf numFmtId="0" fontId="2" fillId="15" borderId="0" applyNumberFormat="0" applyBorder="0" applyAlignment="0" applyProtection="0"/>
    <xf numFmtId="0" fontId="23" fillId="22" borderId="0" applyNumberFormat="0" applyBorder="0" applyAlignment="0" applyProtection="0"/>
    <xf numFmtId="0" fontId="2" fillId="23" borderId="0" applyNumberFormat="0" applyBorder="0" applyAlignment="0" applyProtection="0"/>
    <xf numFmtId="0" fontId="24" fillId="24" borderId="0" applyNumberFormat="0" applyBorder="0" applyAlignment="0" applyProtection="0"/>
    <xf numFmtId="0" fontId="3" fillId="25" borderId="0" applyNumberFormat="0" applyBorder="0" applyAlignment="0" applyProtection="0"/>
    <xf numFmtId="0" fontId="24" fillId="26" borderId="0" applyNumberFormat="0" applyBorder="0" applyAlignment="0" applyProtection="0"/>
    <xf numFmtId="0" fontId="3" fillId="17" borderId="0" applyNumberFormat="0" applyBorder="0" applyAlignment="0" applyProtection="0"/>
    <xf numFmtId="0" fontId="24" fillId="27" borderId="0" applyNumberFormat="0" applyBorder="0" applyAlignment="0" applyProtection="0"/>
    <xf numFmtId="0" fontId="3" fillId="19" borderId="0" applyNumberFormat="0" applyBorder="0" applyAlignment="0" applyProtection="0"/>
    <xf numFmtId="0" fontId="24" fillId="28" borderId="0" applyNumberFormat="0" applyBorder="0" applyAlignment="0" applyProtection="0"/>
    <xf numFmtId="0" fontId="3" fillId="29" borderId="0" applyNumberFormat="0" applyBorder="0" applyAlignment="0" applyProtection="0"/>
    <xf numFmtId="0" fontId="24" fillId="30" borderId="0" applyNumberFormat="0" applyBorder="0" applyAlignment="0" applyProtection="0"/>
    <xf numFmtId="0" fontId="3" fillId="31" borderId="0" applyNumberFormat="0" applyBorder="0" applyAlignment="0" applyProtection="0"/>
    <xf numFmtId="0" fontId="24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4" fillId="13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39" borderId="7" applyNumberFormat="0" applyAlignment="0" applyProtection="0"/>
    <xf numFmtId="0" fontId="13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0" fillId="0" borderId="0">
      <alignment/>
      <protection/>
    </xf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3" borderId="0" xfId="0" applyFont="1" applyFill="1" applyAlignment="1">
      <alignment/>
    </xf>
    <xf numFmtId="0" fontId="0" fillId="3" borderId="0" xfId="0" applyFill="1" applyAlignment="1">
      <alignment/>
    </xf>
    <xf numFmtId="0" fontId="2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center" wrapText="1"/>
    </xf>
    <xf numFmtId="180" fontId="2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2" fillId="3" borderId="10" xfId="0" applyFont="1" applyFill="1" applyBorder="1" applyAlignment="1">
      <alignment horizontal="left" vertical="center" wrapText="1"/>
    </xf>
    <xf numFmtId="0" fontId="20" fillId="3" borderId="11" xfId="0" applyFont="1" applyFill="1" applyBorder="1" applyAlignment="1">
      <alignment horizontal="center" vertical="center" wrapText="1"/>
    </xf>
    <xf numFmtId="2" fontId="20" fillId="3" borderId="12" xfId="0" applyNumberFormat="1" applyFont="1" applyFill="1" applyBorder="1" applyAlignment="1">
      <alignment horizontal="center" vertical="center"/>
    </xf>
    <xf numFmtId="2" fontId="20" fillId="3" borderId="11" xfId="0" applyNumberFormat="1" applyFont="1" applyFill="1" applyBorder="1" applyAlignment="1">
      <alignment horizontal="center" vertical="center"/>
    </xf>
    <xf numFmtId="0" fontId="0" fillId="18" borderId="11" xfId="0" applyFont="1" applyFill="1" applyBorder="1" applyAlignment="1">
      <alignment horizontal="center" vertical="center" wrapText="1"/>
    </xf>
    <xf numFmtId="0" fontId="1" fillId="18" borderId="13" xfId="0" applyFont="1" applyFill="1" applyBorder="1" applyAlignment="1">
      <alignment horizontal="center" vertical="center"/>
    </xf>
    <xf numFmtId="0" fontId="1" fillId="18" borderId="14" xfId="0" applyFont="1" applyFill="1" applyBorder="1" applyAlignment="1">
      <alignment horizontal="center" vertical="center"/>
    </xf>
    <xf numFmtId="0" fontId="22" fillId="21" borderId="15" xfId="0" applyFont="1" applyFill="1" applyBorder="1" applyAlignment="1">
      <alignment horizontal="left" vertical="center" wrapText="1"/>
    </xf>
    <xf numFmtId="0" fontId="1" fillId="21" borderId="16" xfId="0" applyFont="1" applyFill="1" applyBorder="1" applyAlignment="1">
      <alignment horizontal="center" vertical="center" wrapText="1"/>
    </xf>
    <xf numFmtId="1" fontId="1" fillId="21" borderId="11" xfId="0" applyNumberFormat="1" applyFont="1" applyFill="1" applyBorder="1" applyAlignment="1">
      <alignment horizontal="center" vertical="center" wrapText="1"/>
    </xf>
    <xf numFmtId="2" fontId="20" fillId="21" borderId="16" xfId="0" applyNumberFormat="1" applyFont="1" applyFill="1" applyBorder="1" applyAlignment="1">
      <alignment horizontal="center" vertical="center"/>
    </xf>
    <xf numFmtId="0" fontId="22" fillId="32" borderId="10" xfId="0" applyFont="1" applyFill="1" applyBorder="1" applyAlignment="1">
      <alignment horizontal="left" vertical="center" wrapText="1"/>
    </xf>
    <xf numFmtId="0" fontId="20" fillId="32" borderId="11" xfId="0" applyFont="1" applyFill="1" applyBorder="1" applyAlignment="1">
      <alignment horizontal="center" vertical="center" wrapText="1"/>
    </xf>
    <xf numFmtId="0" fontId="0" fillId="22" borderId="10" xfId="0" applyFont="1" applyFill="1" applyBorder="1" applyAlignment="1">
      <alignment horizontal="left" vertical="center" wrapText="1"/>
    </xf>
    <xf numFmtId="0" fontId="1" fillId="22" borderId="11" xfId="0" applyFont="1" applyFill="1" applyBorder="1" applyAlignment="1">
      <alignment horizontal="center" vertical="center" wrapText="1"/>
    </xf>
    <xf numFmtId="1" fontId="1" fillId="22" borderId="11" xfId="0" applyNumberFormat="1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/>
    </xf>
    <xf numFmtId="2" fontId="20" fillId="22" borderId="11" xfId="0" applyNumberFormat="1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left" vertical="center" wrapText="1"/>
    </xf>
    <xf numFmtId="0" fontId="1" fillId="8" borderId="11" xfId="0" applyFont="1" applyFill="1" applyBorder="1" applyAlignment="1">
      <alignment horizontal="center" vertical="center" wrapText="1"/>
    </xf>
    <xf numFmtId="1" fontId="1" fillId="8" borderId="11" xfId="0" applyNumberFormat="1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/>
    </xf>
    <xf numFmtId="2" fontId="20" fillId="8" borderId="11" xfId="0" applyNumberFormat="1" applyFont="1" applyFill="1" applyBorder="1" applyAlignment="1">
      <alignment horizontal="center" vertical="center"/>
    </xf>
    <xf numFmtId="2" fontId="20" fillId="8" borderId="12" xfId="0" applyNumberFormat="1" applyFont="1" applyFill="1" applyBorder="1" applyAlignment="1">
      <alignment horizontal="center" vertical="center"/>
    </xf>
    <xf numFmtId="0" fontId="22" fillId="42" borderId="18" xfId="0" applyFont="1" applyFill="1" applyBorder="1" applyAlignment="1">
      <alignment horizontal="left" vertical="center" wrapText="1"/>
    </xf>
    <xf numFmtId="0" fontId="20" fillId="42" borderId="19" xfId="0" applyFont="1" applyFill="1" applyBorder="1" applyAlignment="1">
      <alignment horizontal="center" vertical="center"/>
    </xf>
    <xf numFmtId="2" fontId="20" fillId="42" borderId="19" xfId="0" applyNumberFormat="1" applyFont="1" applyFill="1" applyBorder="1" applyAlignment="1">
      <alignment horizontal="center" vertical="center"/>
    </xf>
    <xf numFmtId="0" fontId="0" fillId="43" borderId="10" xfId="0" applyFont="1" applyFill="1" applyBorder="1" applyAlignment="1">
      <alignment horizontal="left" vertical="center" wrapText="1"/>
    </xf>
    <xf numFmtId="0" fontId="1" fillId="43" borderId="11" xfId="0" applyFont="1" applyFill="1" applyBorder="1" applyAlignment="1">
      <alignment horizontal="center" vertical="center" wrapText="1"/>
    </xf>
    <xf numFmtId="0" fontId="20" fillId="43" borderId="11" xfId="0" applyFont="1" applyFill="1" applyBorder="1" applyAlignment="1">
      <alignment horizontal="center" vertical="center" wrapText="1"/>
    </xf>
    <xf numFmtId="180" fontId="20" fillId="43" borderId="11" xfId="0" applyNumberFormat="1" applyFont="1" applyFill="1" applyBorder="1" applyAlignment="1">
      <alignment horizontal="center" vertical="center" wrapText="1"/>
    </xf>
    <xf numFmtId="0" fontId="1" fillId="43" borderId="11" xfId="0" applyFont="1" applyFill="1" applyBorder="1" applyAlignment="1">
      <alignment horizontal="center" vertical="center"/>
    </xf>
    <xf numFmtId="0" fontId="0" fillId="43" borderId="15" xfId="0" applyFont="1" applyFill="1" applyBorder="1" applyAlignment="1">
      <alignment horizontal="left" vertical="center" wrapText="1"/>
    </xf>
    <xf numFmtId="0" fontId="1" fillId="43" borderId="16" xfId="0" applyFont="1" applyFill="1" applyBorder="1" applyAlignment="1">
      <alignment horizontal="center" vertical="center" wrapText="1"/>
    </xf>
    <xf numFmtId="0" fontId="20" fillId="43" borderId="16" xfId="0" applyFont="1" applyFill="1" applyBorder="1" applyAlignment="1">
      <alignment horizontal="center" vertical="center" wrapText="1"/>
    </xf>
    <xf numFmtId="180" fontId="20" fillId="43" borderId="16" xfId="0" applyNumberFormat="1" applyFont="1" applyFill="1" applyBorder="1" applyAlignment="1">
      <alignment horizontal="center" vertical="center" wrapText="1"/>
    </xf>
    <xf numFmtId="0" fontId="1" fillId="43" borderId="16" xfId="0" applyFont="1" applyFill="1" applyBorder="1" applyAlignment="1">
      <alignment horizontal="center" vertical="center"/>
    </xf>
    <xf numFmtId="0" fontId="22" fillId="44" borderId="18" xfId="0" applyFont="1" applyFill="1" applyBorder="1" applyAlignment="1">
      <alignment horizontal="left" vertical="center" wrapText="1"/>
    </xf>
    <xf numFmtId="0" fontId="20" fillId="44" borderId="19" xfId="0" applyFont="1" applyFill="1" applyBorder="1" applyAlignment="1">
      <alignment horizontal="center" vertical="center" wrapText="1"/>
    </xf>
    <xf numFmtId="1" fontId="20" fillId="44" borderId="19" xfId="0" applyNumberFormat="1" applyFont="1" applyFill="1" applyBorder="1" applyAlignment="1">
      <alignment horizontal="center" vertical="center" wrapText="1"/>
    </xf>
    <xf numFmtId="2" fontId="20" fillId="44" borderId="19" xfId="0" applyNumberFormat="1" applyFont="1" applyFill="1" applyBorder="1" applyAlignment="1">
      <alignment horizontal="center" vertical="center"/>
    </xf>
    <xf numFmtId="0" fontId="20" fillId="45" borderId="20" xfId="0" applyFont="1" applyFill="1" applyBorder="1" applyAlignment="1">
      <alignment horizontal="center" wrapText="1"/>
    </xf>
    <xf numFmtId="0" fontId="20" fillId="45" borderId="20" xfId="0" applyFont="1" applyFill="1" applyBorder="1" applyAlignment="1">
      <alignment horizontal="left" vertical="center" wrapText="1"/>
    </xf>
    <xf numFmtId="0" fontId="20" fillId="45" borderId="21" xfId="0" applyFont="1" applyFill="1" applyBorder="1" applyAlignment="1">
      <alignment horizontal="center" vertical="center" wrapText="1"/>
    </xf>
    <xf numFmtId="0" fontId="20" fillId="45" borderId="21" xfId="0" applyFont="1" applyFill="1" applyBorder="1" applyAlignment="1">
      <alignment horizontal="center" vertical="center"/>
    </xf>
    <xf numFmtId="180" fontId="20" fillId="45" borderId="21" xfId="0" applyNumberFormat="1" applyFont="1" applyFill="1" applyBorder="1" applyAlignment="1">
      <alignment horizontal="center" vertical="center"/>
    </xf>
    <xf numFmtId="180" fontId="20" fillId="45" borderId="22" xfId="0" applyNumberFormat="1" applyFont="1" applyFill="1" applyBorder="1" applyAlignment="1">
      <alignment horizontal="center" vertical="center"/>
    </xf>
    <xf numFmtId="0" fontId="22" fillId="46" borderId="10" xfId="0" applyFont="1" applyFill="1" applyBorder="1" applyAlignment="1">
      <alignment horizontal="left" vertical="center" wrapText="1"/>
    </xf>
    <xf numFmtId="0" fontId="1" fillId="46" borderId="11" xfId="0" applyFont="1" applyFill="1" applyBorder="1" applyAlignment="1">
      <alignment horizontal="center" vertical="center" wrapText="1"/>
    </xf>
    <xf numFmtId="0" fontId="1" fillId="46" borderId="17" xfId="0" applyFont="1" applyFill="1" applyBorder="1" applyAlignment="1">
      <alignment horizontal="center" vertical="center" wrapText="1"/>
    </xf>
    <xf numFmtId="2" fontId="20" fillId="46" borderId="11" xfId="0" applyNumberFormat="1" applyFont="1" applyFill="1" applyBorder="1" applyAlignment="1">
      <alignment horizontal="center" vertical="center"/>
    </xf>
    <xf numFmtId="2" fontId="20" fillId="46" borderId="12" xfId="0" applyNumberFormat="1" applyFont="1" applyFill="1" applyBorder="1" applyAlignment="1">
      <alignment horizontal="center" vertical="center"/>
    </xf>
    <xf numFmtId="0" fontId="20" fillId="46" borderId="11" xfId="0" applyFont="1" applyFill="1" applyBorder="1" applyAlignment="1">
      <alignment horizontal="center" vertical="center" wrapText="1"/>
    </xf>
    <xf numFmtId="2" fontId="20" fillId="32" borderId="11" xfId="0" applyNumberFormat="1" applyFont="1" applyFill="1" applyBorder="1" applyAlignment="1">
      <alignment horizontal="center" vertical="center" wrapText="1"/>
    </xf>
    <xf numFmtId="1" fontId="20" fillId="3" borderId="11" xfId="0" applyNumberFormat="1" applyFont="1" applyFill="1" applyBorder="1" applyAlignment="1">
      <alignment horizontal="center" vertical="center" wrapText="1"/>
    </xf>
    <xf numFmtId="1" fontId="20" fillId="46" borderId="11" xfId="0" applyNumberFormat="1" applyFont="1" applyFill="1" applyBorder="1" applyAlignment="1">
      <alignment horizontal="center" vertical="center" wrapText="1"/>
    </xf>
    <xf numFmtId="0" fontId="0" fillId="18" borderId="19" xfId="0" applyFont="1" applyFill="1" applyBorder="1" applyAlignment="1">
      <alignment horizontal="center" vertical="center" wrapText="1"/>
    </xf>
    <xf numFmtId="0" fontId="0" fillId="18" borderId="23" xfId="0" applyFont="1" applyFill="1" applyBorder="1" applyAlignment="1">
      <alignment horizontal="center" vertical="center" wrapText="1"/>
    </xf>
    <xf numFmtId="0" fontId="0" fillId="18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18" borderId="18" xfId="0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view="pageBreakPreview" zoomScaleSheetLayoutView="100" zoomScalePageLayoutView="0" workbookViewId="0" topLeftCell="A7">
      <selection activeCell="B28" sqref="B28:L28"/>
    </sheetView>
  </sheetViews>
  <sheetFormatPr defaultColWidth="9.140625" defaultRowHeight="12.75"/>
  <cols>
    <col min="1" max="1" width="4.00390625" style="0" customWidth="1"/>
    <col min="2" max="2" width="50.57421875" style="0" customWidth="1"/>
    <col min="3" max="3" width="11.140625" style="13" customWidth="1"/>
    <col min="4" max="4" width="11.421875" style="13" customWidth="1"/>
    <col min="5" max="5" width="11.28125" style="13" customWidth="1"/>
    <col min="6" max="6" width="11.421875" style="13" customWidth="1"/>
    <col min="7" max="8" width="13.140625" style="13" customWidth="1"/>
    <col min="9" max="9" width="12.7109375" style="13" customWidth="1"/>
    <col min="10" max="10" width="12.28125" style="13" customWidth="1"/>
    <col min="11" max="11" width="12.00390625" style="14" customWidth="1"/>
    <col min="12" max="12" width="11.421875" style="0" customWidth="1"/>
  </cols>
  <sheetData>
    <row r="1" spans="1:12" s="1" customFormat="1" ht="15">
      <c r="A1" s="77" t="s">
        <v>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s="1" customFormat="1" ht="15.75" customHeight="1">
      <c r="A2" s="78" t="s">
        <v>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1" customFormat="1" ht="14.25" customHeight="1">
      <c r="A3" s="78" t="s">
        <v>46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2:12" ht="13.5" thickBot="1">
      <c r="B4" s="3"/>
      <c r="C4" s="4"/>
      <c r="D4" s="4"/>
      <c r="E4" s="4"/>
      <c r="F4" s="4"/>
      <c r="G4" s="4"/>
      <c r="H4" s="4"/>
      <c r="I4" s="4"/>
      <c r="J4" s="4"/>
      <c r="K4" s="4"/>
      <c r="L4" s="3"/>
    </row>
    <row r="5" spans="1:12" ht="91.5" customHeight="1">
      <c r="A5" s="79" t="s">
        <v>39</v>
      </c>
      <c r="B5" s="72" t="s">
        <v>47</v>
      </c>
      <c r="C5" s="72" t="s">
        <v>2</v>
      </c>
      <c r="D5" s="72"/>
      <c r="E5" s="72" t="s">
        <v>3</v>
      </c>
      <c r="F5" s="72"/>
      <c r="G5" s="72" t="s">
        <v>4</v>
      </c>
      <c r="H5" s="72"/>
      <c r="I5" s="72" t="s">
        <v>6</v>
      </c>
      <c r="J5" s="72"/>
      <c r="K5" s="72" t="s">
        <v>44</v>
      </c>
      <c r="L5" s="73"/>
    </row>
    <row r="6" spans="1:12" ht="30.75" customHeight="1">
      <c r="A6" s="80"/>
      <c r="B6" s="74"/>
      <c r="C6" s="19" t="s">
        <v>42</v>
      </c>
      <c r="D6" s="19" t="s">
        <v>43</v>
      </c>
      <c r="E6" s="19" t="s">
        <v>42</v>
      </c>
      <c r="F6" s="19" t="s">
        <v>43</v>
      </c>
      <c r="G6" s="19" t="s">
        <v>42</v>
      </c>
      <c r="H6" s="19" t="s">
        <v>43</v>
      </c>
      <c r="I6" s="19" t="s">
        <v>42</v>
      </c>
      <c r="J6" s="19" t="s">
        <v>43</v>
      </c>
      <c r="K6" s="19" t="s">
        <v>42</v>
      </c>
      <c r="L6" s="19" t="s">
        <v>43</v>
      </c>
    </row>
    <row r="7" spans="1:12" ht="15.75" customHeight="1" thickBot="1">
      <c r="A7" s="20">
        <v>1</v>
      </c>
      <c r="B7" s="21">
        <f>A7+1</f>
        <v>2</v>
      </c>
      <c r="C7" s="21">
        <f aca="true" t="shared" si="0" ref="C7:L7">B7+1</f>
        <v>3</v>
      </c>
      <c r="D7" s="21">
        <f t="shared" si="0"/>
        <v>4</v>
      </c>
      <c r="E7" s="21">
        <f t="shared" si="0"/>
        <v>5</v>
      </c>
      <c r="F7" s="21">
        <f t="shared" si="0"/>
        <v>6</v>
      </c>
      <c r="G7" s="21">
        <f t="shared" si="0"/>
        <v>7</v>
      </c>
      <c r="H7" s="21">
        <f t="shared" si="0"/>
        <v>8</v>
      </c>
      <c r="I7" s="21">
        <v>9</v>
      </c>
      <c r="J7" s="21">
        <f t="shared" si="0"/>
        <v>10</v>
      </c>
      <c r="K7" s="21">
        <f t="shared" si="0"/>
        <v>11</v>
      </c>
      <c r="L7" s="21">
        <f t="shared" si="0"/>
        <v>12</v>
      </c>
    </row>
    <row r="8" spans="1:12" s="6" customFormat="1" ht="29.25" customHeight="1">
      <c r="A8" s="53"/>
      <c r="B8" s="53" t="s">
        <v>5</v>
      </c>
      <c r="C8" s="54">
        <f>C9+C17+C20+C21</f>
        <v>79</v>
      </c>
      <c r="D8" s="54">
        <f>D9+D17+D20+D21</f>
        <v>50</v>
      </c>
      <c r="E8" s="54">
        <f>E9+E17+E20+E21</f>
        <v>252</v>
      </c>
      <c r="F8" s="54">
        <f>F9+F17+F20+F21</f>
        <v>162</v>
      </c>
      <c r="G8" s="55">
        <f>E8/C8</f>
        <v>3.189873417721519</v>
      </c>
      <c r="H8" s="55">
        <f>F8/D8</f>
        <v>3.24</v>
      </c>
      <c r="I8" s="54">
        <f>I9+I17+I20+I21</f>
        <v>71</v>
      </c>
      <c r="J8" s="54">
        <f>J9+J17+J20+J21</f>
        <v>44</v>
      </c>
      <c r="K8" s="56">
        <f>AVERAGE(K18,K20)</f>
        <v>22.3615</v>
      </c>
      <c r="L8" s="56">
        <f>AVERAGE(L18,L20)</f>
        <v>23.1505</v>
      </c>
    </row>
    <row r="9" spans="1:12" s="7" customFormat="1" ht="16.5" customHeight="1">
      <c r="A9" s="26" t="s">
        <v>9</v>
      </c>
      <c r="B9" s="26" t="s">
        <v>24</v>
      </c>
      <c r="C9" s="27">
        <f>C10+C11+C12+C13+C14+C15+C16</f>
        <v>0</v>
      </c>
      <c r="D9" s="27">
        <f>D10+D11+D12+D13+D14+D15+D16</f>
        <v>0</v>
      </c>
      <c r="E9" s="27">
        <f>SUM(E10:E16)</f>
        <v>0</v>
      </c>
      <c r="F9" s="27">
        <f>SUM(F10:F16)</f>
        <v>0</v>
      </c>
      <c r="G9" s="27">
        <f>SUM(G10:G16)</f>
        <v>0</v>
      </c>
      <c r="H9" s="27">
        <f>SUM(H10:H16)</f>
        <v>0</v>
      </c>
      <c r="I9" s="27">
        <f>I10+I11+I12+I13+I14+I15+I16</f>
        <v>0</v>
      </c>
      <c r="J9" s="27">
        <f>J10+J11+J12+J13+J14+J15+J16</f>
        <v>0</v>
      </c>
      <c r="K9" s="69">
        <f>K10+K11+K12+K13+K14+K15+K16</f>
        <v>0</v>
      </c>
      <c r="L9" s="69">
        <f>L10+L11+L12+L13+L14+L15+L16</f>
        <v>0</v>
      </c>
    </row>
    <row r="10" spans="1:12" ht="16.5" customHeight="1">
      <c r="A10" s="28" t="s">
        <v>10</v>
      </c>
      <c r="B10" s="28" t="s">
        <v>25</v>
      </c>
      <c r="C10" s="29">
        <v>0</v>
      </c>
      <c r="D10" s="29">
        <v>0</v>
      </c>
      <c r="E10" s="29">
        <v>0</v>
      </c>
      <c r="F10" s="29">
        <v>0</v>
      </c>
      <c r="G10" s="30">
        <v>0</v>
      </c>
      <c r="H10" s="30">
        <v>0</v>
      </c>
      <c r="I10" s="31">
        <v>0</v>
      </c>
      <c r="J10" s="31">
        <v>0</v>
      </c>
      <c r="K10" s="32">
        <v>0</v>
      </c>
      <c r="L10" s="32">
        <v>0</v>
      </c>
    </row>
    <row r="11" spans="1:12" ht="18" customHeight="1">
      <c r="A11" s="28" t="s">
        <v>11</v>
      </c>
      <c r="B11" s="28" t="s">
        <v>26</v>
      </c>
      <c r="C11" s="29">
        <v>0</v>
      </c>
      <c r="D11" s="29">
        <v>0</v>
      </c>
      <c r="E11" s="29">
        <v>0</v>
      </c>
      <c r="F11" s="29">
        <v>0</v>
      </c>
      <c r="G11" s="30">
        <v>0</v>
      </c>
      <c r="H11" s="30">
        <v>0</v>
      </c>
      <c r="I11" s="31">
        <v>0</v>
      </c>
      <c r="J11" s="31">
        <v>0</v>
      </c>
      <c r="K11" s="32">
        <v>0</v>
      </c>
      <c r="L11" s="32">
        <v>0</v>
      </c>
    </row>
    <row r="12" spans="1:12" ht="17.25" customHeight="1">
      <c r="A12" s="28" t="s">
        <v>12</v>
      </c>
      <c r="B12" s="28" t="s">
        <v>27</v>
      </c>
      <c r="C12" s="29">
        <v>0</v>
      </c>
      <c r="D12" s="29">
        <v>0</v>
      </c>
      <c r="E12" s="29">
        <v>0</v>
      </c>
      <c r="F12" s="29">
        <v>0</v>
      </c>
      <c r="G12" s="30">
        <v>0</v>
      </c>
      <c r="H12" s="30">
        <v>0</v>
      </c>
      <c r="I12" s="31">
        <v>0</v>
      </c>
      <c r="J12" s="31">
        <v>0</v>
      </c>
      <c r="K12" s="32">
        <v>0</v>
      </c>
      <c r="L12" s="32">
        <v>0</v>
      </c>
    </row>
    <row r="13" spans="1:12" ht="17.25" customHeight="1">
      <c r="A13" s="28" t="s">
        <v>13</v>
      </c>
      <c r="B13" s="28" t="s">
        <v>28</v>
      </c>
      <c r="C13" s="29">
        <v>0</v>
      </c>
      <c r="D13" s="29">
        <v>0</v>
      </c>
      <c r="E13" s="29">
        <v>0</v>
      </c>
      <c r="F13" s="29">
        <v>0</v>
      </c>
      <c r="G13" s="30">
        <v>0</v>
      </c>
      <c r="H13" s="30">
        <v>0</v>
      </c>
      <c r="I13" s="31">
        <v>0</v>
      </c>
      <c r="J13" s="31">
        <v>0</v>
      </c>
      <c r="K13" s="32">
        <v>0</v>
      </c>
      <c r="L13" s="32">
        <v>0</v>
      </c>
    </row>
    <row r="14" spans="1:12" ht="16.5" customHeight="1">
      <c r="A14" s="28" t="s">
        <v>14</v>
      </c>
      <c r="B14" s="28" t="s">
        <v>29</v>
      </c>
      <c r="C14" s="29">
        <v>0</v>
      </c>
      <c r="D14" s="29">
        <v>0</v>
      </c>
      <c r="E14" s="29">
        <v>0</v>
      </c>
      <c r="F14" s="29">
        <v>0</v>
      </c>
      <c r="G14" s="30">
        <v>0</v>
      </c>
      <c r="H14" s="30">
        <v>0</v>
      </c>
      <c r="I14" s="31">
        <v>0</v>
      </c>
      <c r="J14" s="31">
        <v>0</v>
      </c>
      <c r="K14" s="32">
        <v>0</v>
      </c>
      <c r="L14" s="32">
        <v>0</v>
      </c>
    </row>
    <row r="15" spans="1:12" ht="16.5" customHeight="1">
      <c r="A15" s="28" t="s">
        <v>15</v>
      </c>
      <c r="B15" s="28" t="s">
        <v>30</v>
      </c>
      <c r="C15" s="29">
        <v>0</v>
      </c>
      <c r="D15" s="29">
        <v>0</v>
      </c>
      <c r="E15" s="29">
        <v>0</v>
      </c>
      <c r="F15" s="29">
        <v>0</v>
      </c>
      <c r="G15" s="30">
        <v>0</v>
      </c>
      <c r="H15" s="30">
        <v>0</v>
      </c>
      <c r="I15" s="31">
        <v>0</v>
      </c>
      <c r="J15" s="31">
        <v>0</v>
      </c>
      <c r="K15" s="32">
        <v>0</v>
      </c>
      <c r="L15" s="32">
        <v>0</v>
      </c>
    </row>
    <row r="16" spans="1:12" ht="15.75" customHeight="1">
      <c r="A16" s="28" t="s">
        <v>16</v>
      </c>
      <c r="B16" s="28" t="s">
        <v>31</v>
      </c>
      <c r="C16" s="29">
        <v>0</v>
      </c>
      <c r="D16" s="29">
        <v>0</v>
      </c>
      <c r="E16" s="29">
        <v>0</v>
      </c>
      <c r="F16" s="29">
        <v>0</v>
      </c>
      <c r="G16" s="30">
        <v>0</v>
      </c>
      <c r="H16" s="30">
        <v>0</v>
      </c>
      <c r="I16" s="31">
        <v>0</v>
      </c>
      <c r="J16" s="31">
        <v>0</v>
      </c>
      <c r="K16" s="32">
        <v>0</v>
      </c>
      <c r="L16" s="32">
        <v>0</v>
      </c>
    </row>
    <row r="17" spans="1:12" s="8" customFormat="1" ht="15.75" customHeight="1">
      <c r="A17" s="15" t="s">
        <v>32</v>
      </c>
      <c r="B17" s="15" t="s">
        <v>33</v>
      </c>
      <c r="C17" s="16">
        <f aca="true" t="shared" si="1" ref="C17:J17">C18+C19</f>
        <v>55</v>
      </c>
      <c r="D17" s="16">
        <f t="shared" si="1"/>
        <v>35</v>
      </c>
      <c r="E17" s="16">
        <f t="shared" si="1"/>
        <v>200</v>
      </c>
      <c r="F17" s="16">
        <f t="shared" si="1"/>
        <v>125</v>
      </c>
      <c r="G17" s="70">
        <f t="shared" si="1"/>
        <v>3.6363636363636362</v>
      </c>
      <c r="H17" s="70">
        <f t="shared" si="1"/>
        <v>3.5714285714285716</v>
      </c>
      <c r="I17" s="16">
        <f t="shared" si="1"/>
        <v>47</v>
      </c>
      <c r="J17" s="16">
        <f t="shared" si="1"/>
        <v>29</v>
      </c>
      <c r="K17" s="18"/>
      <c r="L17" s="17"/>
    </row>
    <row r="18" spans="1:12" ht="15" customHeight="1">
      <c r="A18" s="33" t="s">
        <v>17</v>
      </c>
      <c r="B18" s="33" t="s">
        <v>34</v>
      </c>
      <c r="C18" s="34">
        <v>55</v>
      </c>
      <c r="D18" s="34">
        <v>35</v>
      </c>
      <c r="E18" s="34">
        <v>200</v>
      </c>
      <c r="F18" s="34">
        <v>125</v>
      </c>
      <c r="G18" s="35">
        <f>E18/C18</f>
        <v>3.6363636363636362</v>
      </c>
      <c r="H18" s="35">
        <f>F18/D18</f>
        <v>3.5714285714285716</v>
      </c>
      <c r="I18" s="36">
        <v>47</v>
      </c>
      <c r="J18" s="37">
        <v>29</v>
      </c>
      <c r="K18" s="38">
        <v>20.728</v>
      </c>
      <c r="L18" s="39">
        <v>22.145</v>
      </c>
    </row>
    <row r="19" spans="1:12" ht="17.25" customHeight="1">
      <c r="A19" s="33" t="s">
        <v>18</v>
      </c>
      <c r="B19" s="33" t="s">
        <v>35</v>
      </c>
      <c r="C19" s="34">
        <v>0</v>
      </c>
      <c r="D19" s="34">
        <v>0</v>
      </c>
      <c r="E19" s="34">
        <v>0</v>
      </c>
      <c r="F19" s="34">
        <v>0</v>
      </c>
      <c r="G19" s="35">
        <v>0</v>
      </c>
      <c r="H19" s="35">
        <v>0</v>
      </c>
      <c r="I19" s="34">
        <v>0</v>
      </c>
      <c r="J19" s="34">
        <v>0</v>
      </c>
      <c r="K19" s="38">
        <v>0</v>
      </c>
      <c r="L19" s="38">
        <v>0</v>
      </c>
    </row>
    <row r="20" spans="1:12" ht="17.25" customHeight="1">
      <c r="A20" s="63" t="s">
        <v>19</v>
      </c>
      <c r="B20" s="63" t="s">
        <v>36</v>
      </c>
      <c r="C20" s="68">
        <v>24</v>
      </c>
      <c r="D20" s="68">
        <v>15</v>
      </c>
      <c r="E20" s="68">
        <v>52</v>
      </c>
      <c r="F20" s="68">
        <v>37</v>
      </c>
      <c r="G20" s="71">
        <f>E20/C20</f>
        <v>2.1666666666666665</v>
      </c>
      <c r="H20" s="71">
        <f>F20/D20</f>
        <v>2.466666666666667</v>
      </c>
      <c r="I20" s="64">
        <v>24</v>
      </c>
      <c r="J20" s="65">
        <v>15</v>
      </c>
      <c r="K20" s="66">
        <v>23.995</v>
      </c>
      <c r="L20" s="67">
        <v>24.156</v>
      </c>
    </row>
    <row r="21" spans="1:12" ht="17.25" customHeight="1" thickBot="1">
      <c r="A21" s="22" t="s">
        <v>20</v>
      </c>
      <c r="B21" s="22" t="s">
        <v>37</v>
      </c>
      <c r="C21" s="23">
        <v>0</v>
      </c>
      <c r="D21" s="23">
        <v>0</v>
      </c>
      <c r="E21" s="23">
        <v>0</v>
      </c>
      <c r="F21" s="23">
        <v>0</v>
      </c>
      <c r="G21" s="24">
        <v>0</v>
      </c>
      <c r="H21" s="24">
        <v>0</v>
      </c>
      <c r="I21" s="23">
        <v>0</v>
      </c>
      <c r="J21" s="23">
        <v>0</v>
      </c>
      <c r="K21" s="25">
        <v>0</v>
      </c>
      <c r="L21" s="25">
        <v>0</v>
      </c>
    </row>
    <row r="22" spans="1:12" s="6" customFormat="1" ht="30.75" customHeight="1">
      <c r="A22" s="40" t="s">
        <v>21</v>
      </c>
      <c r="B22" s="40" t="s">
        <v>41</v>
      </c>
      <c r="C22" s="41">
        <f>SUM(C23:C24)</f>
        <v>511</v>
      </c>
      <c r="D22" s="41">
        <f>SUM(D23:D24)</f>
        <v>218</v>
      </c>
      <c r="E22" s="42" t="s">
        <v>0</v>
      </c>
      <c r="F22" s="42" t="s">
        <v>0</v>
      </c>
      <c r="G22" s="42" t="s">
        <v>0</v>
      </c>
      <c r="H22" s="42" t="s">
        <v>0</v>
      </c>
      <c r="I22" s="41">
        <f>SUM(I23:I24)</f>
        <v>511</v>
      </c>
      <c r="J22" s="41">
        <f>SUM(J23:J24)</f>
        <v>218</v>
      </c>
      <c r="K22" s="42" t="s">
        <v>0</v>
      </c>
      <c r="L22" s="42" t="s">
        <v>0</v>
      </c>
    </row>
    <row r="23" spans="1:12" ht="31.5" customHeight="1">
      <c r="A23" s="43" t="s">
        <v>22</v>
      </c>
      <c r="B23" s="43" t="s">
        <v>40</v>
      </c>
      <c r="C23" s="44">
        <v>51</v>
      </c>
      <c r="D23" s="44">
        <v>10</v>
      </c>
      <c r="E23" s="45" t="s">
        <v>0</v>
      </c>
      <c r="F23" s="45" t="s">
        <v>0</v>
      </c>
      <c r="G23" s="46" t="s">
        <v>0</v>
      </c>
      <c r="H23" s="45" t="s">
        <v>0</v>
      </c>
      <c r="I23" s="47">
        <f>C23</f>
        <v>51</v>
      </c>
      <c r="J23" s="44">
        <f>D23</f>
        <v>10</v>
      </c>
      <c r="K23" s="46" t="s">
        <v>0</v>
      </c>
      <c r="L23" s="46" t="s">
        <v>0</v>
      </c>
    </row>
    <row r="24" spans="1:12" ht="29.25" customHeight="1" thickBot="1">
      <c r="A24" s="48" t="s">
        <v>23</v>
      </c>
      <c r="B24" s="48" t="s">
        <v>38</v>
      </c>
      <c r="C24" s="49">
        <v>460</v>
      </c>
      <c r="D24" s="49">
        <v>208</v>
      </c>
      <c r="E24" s="50" t="s">
        <v>0</v>
      </c>
      <c r="F24" s="50" t="s">
        <v>0</v>
      </c>
      <c r="G24" s="51" t="s">
        <v>0</v>
      </c>
      <c r="H24" s="50" t="s">
        <v>0</v>
      </c>
      <c r="I24" s="52">
        <f>C24</f>
        <v>460</v>
      </c>
      <c r="J24" s="49">
        <f>D24</f>
        <v>208</v>
      </c>
      <c r="K24" s="51" t="s">
        <v>0</v>
      </c>
      <c r="L24" s="51" t="s">
        <v>0</v>
      </c>
    </row>
    <row r="25" spans="1:12" s="6" customFormat="1" ht="22.5" customHeight="1" thickBot="1">
      <c r="A25" s="57"/>
      <c r="B25" s="58" t="s">
        <v>1</v>
      </c>
      <c r="C25" s="59">
        <f>C8+C22</f>
        <v>590</v>
      </c>
      <c r="D25" s="59">
        <f>D8+D22</f>
        <v>268</v>
      </c>
      <c r="E25" s="59"/>
      <c r="F25" s="59"/>
      <c r="G25" s="59"/>
      <c r="H25" s="59"/>
      <c r="I25" s="60">
        <f>SUM(I8+I22)</f>
        <v>582</v>
      </c>
      <c r="J25" s="60">
        <f>SUM(J8+J22)</f>
        <v>262</v>
      </c>
      <c r="K25" s="61"/>
      <c r="L25" s="62"/>
    </row>
    <row r="26" spans="2:12" s="6" customFormat="1" ht="15">
      <c r="B26" s="9"/>
      <c r="C26" s="10"/>
      <c r="D26" s="10"/>
      <c r="E26" s="10"/>
      <c r="F26" s="10"/>
      <c r="G26" s="10"/>
      <c r="H26" s="10"/>
      <c r="I26" s="2"/>
      <c r="J26" s="2"/>
      <c r="K26" s="11"/>
      <c r="L26" s="5"/>
    </row>
    <row r="27" spans="2:12" s="12" customFormat="1" ht="33.75" customHeight="1">
      <c r="B27" s="75" t="s">
        <v>48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</row>
    <row r="28" spans="2:12" s="12" customFormat="1" ht="34.5" customHeight="1">
      <c r="B28" s="76" t="s">
        <v>45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</row>
  </sheetData>
  <sheetProtection/>
  <mergeCells count="12">
    <mergeCell ref="A1:L1"/>
    <mergeCell ref="A2:L2"/>
    <mergeCell ref="A3:L3"/>
    <mergeCell ref="A5:A6"/>
    <mergeCell ref="C5:D5"/>
    <mergeCell ref="E5:F5"/>
    <mergeCell ref="G5:H5"/>
    <mergeCell ref="I5:J5"/>
    <mergeCell ref="K5:L5"/>
    <mergeCell ref="B5:B6"/>
    <mergeCell ref="B27:L27"/>
    <mergeCell ref="B28:L28"/>
  </mergeCells>
  <printOptions/>
  <pageMargins left="0.2362204724409449" right="0.1968503937007874" top="0.8267716535433072" bottom="0.3937007874015748" header="0.31496062992125984" footer="0.31496062992125984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1900-00-202</cp:lastModifiedBy>
  <cp:lastPrinted>2018-04-09T09:59:02Z</cp:lastPrinted>
  <dcterms:created xsi:type="dcterms:W3CDTF">1996-10-08T23:32:33Z</dcterms:created>
  <dcterms:modified xsi:type="dcterms:W3CDTF">2018-07-02T07:29:59Z</dcterms:modified>
  <cp:category/>
  <cp:version/>
  <cp:contentType/>
  <cp:contentStatus/>
</cp:coreProperties>
</file>