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<sst xmlns="http://schemas.openxmlformats.org/spreadsheetml/2006/main" count="58" uniqueCount="41">
  <si>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</si>
  <si>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</si>
  <si>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</si>
  <si>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</si>
  <si>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</si>
  <si>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</si>
  <si>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</si>
  <si>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</si>
  <si>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</si>
  <si>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</si>
  <si>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</si>
  <si>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</si>
  <si>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</si>
  <si>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</si>
  <si>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</si>
  <si>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</si>
  <si>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</si>
  <si>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</si>
  <si>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</si>
  <si>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</si>
  <si>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</si>
  <si>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</si>
  <si>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</si>
  <si>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</si>
  <si>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</si>
  <si>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</si>
  <si>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</si>
  <si>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</si>
  <si>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</si>
  <si>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</si>
  <si>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</si>
  <si>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</si>
  <si>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</si>
  <si>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</si>
  <si>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</si>
  <si>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</si>
  <si>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</si>
  <si>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Чувашской Республике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</si>
  <si>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</si>
  <si>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за  2 квартал  2018 год</t>
  </si>
  <si>
    <t>2кв 2018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</si>
</sst>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40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4555</v>
      </c>
      <c r="C10" s="35"/>
      <c r="D10" s="35">
        <v>2571</v>
      </c>
      <c r="E10" s="44"/>
      <c r="F10" s="59">
        <f>100-D10/(B10-C10)*100</f>
        <v>43.55653128430297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173</v>
      </c>
      <c r="C12" s="35"/>
      <c r="D12" s="35">
        <v>113</v>
      </c>
      <c r="E12" s="44"/>
      <c r="F12" s="59">
        <f>100-D12/(B12-C12)*100</f>
        <v>34.6820809248555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0</v>
      </c>
      <c r="C14" s="48"/>
      <c r="D14" s="38"/>
      <c r="E14" s="48"/>
      <c r="F14" s="47" t="s">
        <v>1</v>
      </c>
    </row>
    <row r="15" spans="1:6" s="4" customFormat="1" ht="12.75">
      <c r="A15" s="25" t="s">
        <v>28</v>
      </c>
      <c r="B15" s="35">
        <v>310</v>
      </c>
      <c r="C15" s="48"/>
      <c r="D15" s="38">
        <v>310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5038</v>
      </c>
      <c r="C16" s="36">
        <f>SUM(C2:C13)</f>
        <v>0</v>
      </c>
      <c r="D16" s="36">
        <f>SUM(D2:D15)</f>
        <v>2994</v>
      </c>
      <c r="F16" s="60">
        <f>100-D16/(B16-C16)*100</f>
        <v>40.57165541881699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75" t="s">
        <v>34</v>
      </c>
      <c r="B1" s="74"/>
      <c r="C1" s="74"/>
      <c r="D1" s="74"/>
      <c r="E1" s="74"/>
      <c r="F1" s="74"/>
      <c r="G1" s="74"/>
      <c r="H1" s="21"/>
    </row>
    <row r="2" spans="1:8" s="22" customFormat="1" ht="15.75" customHeight="1">
      <c r="A2" s="72" t="s">
        <v>37</v>
      </c>
      <c r="B2" s="73"/>
      <c r="C2" s="73"/>
      <c r="D2" s="73"/>
      <c r="E2" s="73"/>
      <c r="F2" s="73"/>
      <c r="G2" s="73"/>
      <c r="H2" s="24"/>
    </row>
    <row r="3" spans="1:8" s="22" customFormat="1" ht="15">
      <c r="A3" s="72" t="s">
        <v>39</v>
      </c>
      <c r="B3" s="74"/>
      <c r="C3" s="74"/>
      <c r="D3" s="74"/>
      <c r="E3" s="74"/>
      <c r="F3" s="74"/>
      <c r="G3" s="7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77" t="s">
        <v>3</v>
      </c>
      <c r="C5" s="77" t="s">
        <v>22</v>
      </c>
      <c r="D5" s="77" t="s">
        <v>20</v>
      </c>
      <c r="E5" s="77" t="s">
        <v>4</v>
      </c>
      <c r="F5" s="81" t="s">
        <v>35</v>
      </c>
      <c r="G5" s="79" t="s">
        <v>36</v>
      </c>
      <c r="H5" s="5"/>
    </row>
    <row r="6" spans="1:8" ht="54.75" customHeight="1">
      <c r="A6" s="4"/>
      <c r="B6" s="78"/>
      <c r="C6" s="78"/>
      <c r="D6" s="78"/>
      <c r="E6" s="78"/>
      <c r="F6" s="82"/>
      <c r="G6" s="8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4</v>
      </c>
      <c r="D8" s="9">
        <f>SUM(D10:D21)</f>
        <v>16</v>
      </c>
      <c r="E8" s="51"/>
      <c r="F8" s="9">
        <f>SUM(F10:F21)</f>
        <v>4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3</v>
      </c>
      <c r="D18" s="12">
        <v>13</v>
      </c>
      <c r="E18" s="19">
        <f>D18/C18</f>
        <v>4.333333333333333</v>
      </c>
      <c r="F18" s="14">
        <v>3</v>
      </c>
      <c r="G18" s="15">
        <f>Лист1!а1</f>
        <v>43.55653128430297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1</v>
      </c>
      <c r="D20" s="12">
        <v>3</v>
      </c>
      <c r="E20" s="19">
        <f>D20/C20</f>
        <v>3</v>
      </c>
      <c r="F20" s="14">
        <v>1</v>
      </c>
      <c r="G20" s="15">
        <f>Лист1!зк1</f>
        <v>34.6820809248555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12</v>
      </c>
      <c r="D22" s="58"/>
      <c r="E22" s="16"/>
      <c r="F22" s="11">
        <f>F23+F24</f>
        <v>12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0</v>
      </c>
      <c r="D23" s="9" t="s">
        <v>1</v>
      </c>
      <c r="E23" s="16" t="s">
        <v>1</v>
      </c>
      <c r="F23" s="18">
        <f>C23</f>
        <v>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12</v>
      </c>
      <c r="D24" s="9" t="s">
        <v>1</v>
      </c>
      <c r="E24" s="16" t="s">
        <v>1</v>
      </c>
      <c r="F24" s="18">
        <f>C24</f>
        <v>12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16</v>
      </c>
      <c r="D25" s="9">
        <f>D8+D22</f>
        <v>16</v>
      </c>
      <c r="E25" s="10"/>
      <c r="F25" s="11">
        <f>SUM(F8+F22)</f>
        <v>16</v>
      </c>
      <c r="G25" s="71">
        <f>Лист1!F16</f>
        <v>40.57165541881699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76" t="s">
        <v>38</v>
      </c>
      <c r="C27" s="76"/>
      <c r="D27" s="76"/>
      <c r="E27" s="76"/>
      <c r="F27" s="76"/>
      <c r="G27" s="7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" sqref="B1:F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3"/>
      <c r="C1" s="63"/>
      <c r="D1" s="67"/>
      <c r="E1" s="67"/>
      <c r="F1" s="67"/>
    </row>
    <row r="2" spans="2:6" ht="12.75">
      <c r="B2" s="63"/>
      <c r="C2" s="63"/>
      <c r="D2" s="67"/>
      <c r="E2" s="67"/>
      <c r="F2" s="67"/>
    </row>
    <row r="3" spans="2:6" ht="12.75">
      <c r="B3" s="64"/>
      <c r="C3" s="64"/>
      <c r="D3" s="68"/>
      <c r="E3" s="68"/>
      <c r="F3" s="68"/>
    </row>
    <row r="4" spans="2:6" ht="12.75">
      <c r="B4" s="64"/>
      <c r="C4" s="64"/>
      <c r="D4" s="68"/>
      <c r="E4" s="68"/>
      <c r="F4" s="68"/>
    </row>
    <row r="5" spans="2:6" ht="12.75">
      <c r="B5" s="64"/>
      <c r="C5" s="64"/>
      <c r="D5" s="68"/>
      <c r="E5" s="68"/>
      <c r="F5" s="68"/>
    </row>
    <row r="6" spans="2:6" ht="12.75">
      <c r="B6" s="63"/>
      <c r="C6" s="63"/>
      <c r="D6" s="67"/>
      <c r="E6" s="67"/>
      <c r="F6" s="67"/>
    </row>
    <row r="7" spans="2:6" ht="13.5" thickBot="1">
      <c r="B7" s="64"/>
      <c r="C7" s="64"/>
      <c r="D7" s="68"/>
      <c r="E7" s="68"/>
      <c r="F7" s="68"/>
    </row>
    <row r="8" spans="2:6" ht="13.5" thickBot="1">
      <c r="B8" s="65"/>
      <c r="C8" s="66"/>
      <c r="D8" s="69"/>
      <c r="E8" s="69"/>
      <c r="F8" s="70"/>
    </row>
    <row r="9" spans="2:6" ht="12.75">
      <c r="B9" s="64"/>
      <c r="C9" s="64"/>
      <c r="D9" s="68"/>
      <c r="E9" s="68"/>
      <c r="F9" s="68"/>
    </row>
    <row r="10" spans="2:6" ht="12.75">
      <c r="B10" s="64"/>
      <c r="C10" s="64"/>
      <c r="D10" s="68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Разина Алена Станиславна</cp:lastModifiedBy>
  <cp:lastPrinted>2018-12-07T06:02:50Z</cp:lastPrinted>
  <dcterms:created xsi:type="dcterms:W3CDTF">1996-10-08T23:32:33Z</dcterms:created>
  <dcterms:modified xsi:type="dcterms:W3CDTF">2018-12-07T06:03:36Z</dcterms:modified>
  <cp:category/>
  <cp:version/>
  <cp:contentType/>
  <cp:contentStatus/>
</cp:coreProperties>
</file>