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Табл. № 10" sheetId="2" r:id="rId2"/>
  </sheets>
  <definedNames>
    <definedName name="а1" localSheetId="0">'Лист1'!#REF!</definedName>
    <definedName name="зк1" localSheetId="0">'Лист1'!#REF!</definedName>
    <definedName name="зп1" localSheetId="0">'Лист1'!#REF!</definedName>
    <definedName name="к1" localSheetId="0">'Лист1'!#REF!</definedName>
    <definedName name="_xlnm.Print_Area" localSheetId="1">'Табл. № 10'!$A$1:$H$28</definedName>
    <definedName name="э1" localSheetId="0">'Лист1'!#REF!</definedName>
    <definedName name="Экономи">'Лист1'!#REF!</definedName>
    <definedName name="Экономия" localSheetId="0">'Лист1'!$E$4</definedName>
  </definedNames>
  <calcPr fullCalcOnLoad="1"/>
</workbook>
</file>

<file path=xl/sharedStrings.xml><?xml version="1.0" encoding="utf-8"?>
<sst xmlns="http://schemas.openxmlformats.org/spreadsheetml/2006/main" count="64" uniqueCount="44">
  <si>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</si>
  <si>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</si>
  <si>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</si>
  <si>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</si>
  <si>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</si>
  <si>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</si>
  <si>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</si>
  <si>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</si>
  <si>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</si>
  <si>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</si>
  <si>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</si>
  <si>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</si>
  <si>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</si>
  <si>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</si>
  <si>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</si>
  <si>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</si>
  <si>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</si>
  <si>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</si>
  <si>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</si>
  <si>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</si>
  <si>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</si>
  <si>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</si>
  <si>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</si>
  <si>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</si>
  <si>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</si>
  <si>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</si>
  <si>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</si>
  <si>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</si>
  <si>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</si>
  <si>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</si>
  <si>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</si>
  <si>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</si>
  <si>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</si>
  <si>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</si>
  <si>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Кировской области, территориальных органов ФНС России, подведомственных УФНС России</t>
  </si>
  <si>
    <t>по Кировской област (МИФНС и ИФНС России по Кировской области)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</si>
  <si>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</si>
  <si>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</si>
  <si>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 xml:space="preserve">2. Аукционы </t>
  </si>
  <si>
    <t>Всего по конкурентным способам определения поставщика (подрядчика, исполнителя):</t>
  </si>
  <si>
    <t>Х</t>
  </si>
  <si>
    <t>2016 г.</t>
  </si>
  <si>
    <t>за 1-3 кварталы 2016 года (за период с 01.01 до 30.09.2016)</t>
  </si>
  <si>
    <t>*Информация о заключенных контрактах и их существенные условия содержатся в единой информационной системе в сфере закупок (далее – ЕИС). - на официальном сайте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www.zakupki.gov.ru.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</si>
</sst>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0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28" fillId="33" borderId="10" xfId="42" applyNumberForma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8" borderId="10" xfId="0" applyFont="1" applyFill="1" applyBorder="1" applyAlignment="1">
      <alignment wrapText="1"/>
    </xf>
    <xf numFmtId="0" fontId="1" fillId="14" borderId="10" xfId="0" applyFont="1" applyFill="1" applyBorder="1" applyAlignment="1">
      <alignment horizontal="left"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7.7109375" style="0" customWidth="1"/>
    <col min="2" max="2" width="19.8515625" style="29" customWidth="1"/>
    <col min="3" max="3" width="26.28125" style="29" customWidth="1"/>
    <col min="4" max="4" width="18.7109375" style="29" customWidth="1"/>
    <col min="5" max="5" width="28.28125" style="2" customWidth="1"/>
  </cols>
  <sheetData>
    <row r="1" spans="1:7" s="1" customFormat="1" ht="89.25">
      <c r="A1" s="24" t="s">
        <v>41</v>
      </c>
      <c r="B1" s="26" t="s">
        <v>24</v>
      </c>
      <c r="C1" s="26" t="s">
        <v>25</v>
      </c>
      <c r="D1" s="26" t="s">
        <v>26</v>
      </c>
      <c r="E1" s="25" t="s">
        <v>21</v>
      </c>
      <c r="F1" s="19"/>
      <c r="G1" s="19"/>
    </row>
    <row r="2" spans="1:7" s="1" customFormat="1" ht="25.5">
      <c r="A2" s="56" t="s">
        <v>39</v>
      </c>
      <c r="B2" s="57">
        <f>B3+B10+B13+B14</f>
        <v>58124</v>
      </c>
      <c r="C2" s="57">
        <f>C4+C10+C13+C14</f>
        <v>0</v>
      </c>
      <c r="D2" s="57">
        <f>D3+D10+D13+D14</f>
        <v>47988</v>
      </c>
      <c r="E2" s="58">
        <f>(100)-D2*100/(B2-C2)</f>
        <v>17.43857958846604</v>
      </c>
      <c r="F2" s="19"/>
      <c r="G2" s="19"/>
    </row>
    <row r="3" spans="1:5" ht="12.75">
      <c r="A3" s="55" t="s">
        <v>8</v>
      </c>
      <c r="B3" s="30">
        <f>B4+B5+B6+B7+B8+B9</f>
        <v>0</v>
      </c>
      <c r="C3" s="30">
        <f>C4+C5+C6+C7+C8+C9</f>
        <v>0</v>
      </c>
      <c r="D3" s="30">
        <f>D4+D5+D6+D7+D8+D9</f>
        <v>0</v>
      </c>
      <c r="E3" s="33">
        <v>0</v>
      </c>
    </row>
    <row r="4" spans="1:5" s="3" customFormat="1" ht="15" customHeight="1">
      <c r="A4" s="23" t="s">
        <v>0</v>
      </c>
      <c r="B4" s="27">
        <v>0</v>
      </c>
      <c r="C4" s="27">
        <v>0</v>
      </c>
      <c r="D4" s="27">
        <v>0</v>
      </c>
      <c r="E4" s="59">
        <v>0</v>
      </c>
    </row>
    <row r="5" spans="1:5" ht="12.75">
      <c r="A5" s="23" t="s">
        <v>5</v>
      </c>
      <c r="B5" s="27">
        <v>0</v>
      </c>
      <c r="C5" s="27">
        <v>0</v>
      </c>
      <c r="D5" s="27">
        <v>0</v>
      </c>
      <c r="E5" s="59">
        <v>0</v>
      </c>
    </row>
    <row r="6" spans="1:5" ht="15" customHeight="1">
      <c r="A6" s="13" t="s">
        <v>6</v>
      </c>
      <c r="B6" s="27">
        <v>0</v>
      </c>
      <c r="C6" s="27">
        <v>0</v>
      </c>
      <c r="D6" s="27">
        <v>0</v>
      </c>
      <c r="E6" s="59">
        <v>0</v>
      </c>
    </row>
    <row r="7" spans="1:5" ht="12.75">
      <c r="A7" s="13" t="s">
        <v>17</v>
      </c>
      <c r="B7" s="27">
        <v>0</v>
      </c>
      <c r="C7" s="27">
        <v>0</v>
      </c>
      <c r="D7" s="27">
        <v>0</v>
      </c>
      <c r="E7" s="59">
        <v>0</v>
      </c>
    </row>
    <row r="8" spans="1:5" ht="12.75">
      <c r="A8" s="13" t="s">
        <v>18</v>
      </c>
      <c r="B8" s="27">
        <v>0</v>
      </c>
      <c r="C8" s="27">
        <v>0</v>
      </c>
      <c r="D8" s="27">
        <v>0</v>
      </c>
      <c r="E8" s="59">
        <v>0</v>
      </c>
    </row>
    <row r="9" spans="1:5" ht="15" customHeight="1">
      <c r="A9" s="13" t="s">
        <v>19</v>
      </c>
      <c r="B9" s="27">
        <v>0</v>
      </c>
      <c r="C9" s="27">
        <v>0</v>
      </c>
      <c r="D9" s="27">
        <v>0</v>
      </c>
      <c r="E9" s="59">
        <v>0</v>
      </c>
    </row>
    <row r="10" spans="1:5" ht="12.75">
      <c r="A10" s="55" t="s">
        <v>38</v>
      </c>
      <c r="B10" s="31">
        <f>B11+B12</f>
        <v>56503</v>
      </c>
      <c r="C10" s="31">
        <f>C11+C12</f>
        <v>0</v>
      </c>
      <c r="D10" s="31">
        <f>D11+D12</f>
        <v>46538</v>
      </c>
      <c r="E10" s="33">
        <f>(100)-D10*100/(B10-C10)</f>
        <v>17.63623170451126</v>
      </c>
    </row>
    <row r="11" spans="1:5" s="3" customFormat="1" ht="15.75" customHeight="1">
      <c r="A11" s="23" t="s">
        <v>10</v>
      </c>
      <c r="B11" s="27">
        <v>56503</v>
      </c>
      <c r="C11" s="27">
        <v>0</v>
      </c>
      <c r="D11" s="27">
        <v>46538</v>
      </c>
      <c r="E11" s="33">
        <f>(100)-D11*100/(B11-C11)</f>
        <v>17.63623170451126</v>
      </c>
    </row>
    <row r="12" spans="1:5" ht="12.75">
      <c r="A12" s="13" t="s">
        <v>11</v>
      </c>
      <c r="B12" s="27">
        <v>0</v>
      </c>
      <c r="C12" s="27">
        <v>0</v>
      </c>
      <c r="D12" s="27">
        <v>0</v>
      </c>
      <c r="E12" s="32">
        <v>0</v>
      </c>
    </row>
    <row r="13" spans="1:5" s="3" customFormat="1" ht="12.75">
      <c r="A13" s="55" t="s">
        <v>12</v>
      </c>
      <c r="B13" s="31">
        <v>1621</v>
      </c>
      <c r="C13" s="31">
        <v>0</v>
      </c>
      <c r="D13" s="31">
        <v>1450</v>
      </c>
      <c r="E13" s="33">
        <f>(100)-D13*100/(B13-C13)</f>
        <v>10.549043800123385</v>
      </c>
    </row>
    <row r="14" spans="1:5" s="3" customFormat="1" ht="12.75">
      <c r="A14" s="55" t="s">
        <v>13</v>
      </c>
      <c r="B14" s="31">
        <v>0</v>
      </c>
      <c r="C14" s="31">
        <v>0</v>
      </c>
      <c r="D14" s="31">
        <v>0</v>
      </c>
      <c r="E14" s="33">
        <v>0</v>
      </c>
    </row>
    <row r="15" spans="1:5" s="3" customFormat="1" ht="12.75">
      <c r="A15" s="12" t="s">
        <v>28</v>
      </c>
      <c r="B15" s="31">
        <v>56097</v>
      </c>
      <c r="C15" s="31" t="s">
        <v>1</v>
      </c>
      <c r="D15" s="31">
        <f>B15</f>
        <v>56097</v>
      </c>
      <c r="E15" s="34" t="s">
        <v>1</v>
      </c>
    </row>
    <row r="16" spans="1:5" s="3" customFormat="1" ht="12.75">
      <c r="A16" s="12" t="s">
        <v>29</v>
      </c>
      <c r="B16" s="31">
        <v>17192</v>
      </c>
      <c r="C16" s="31" t="s">
        <v>1</v>
      </c>
      <c r="D16" s="31">
        <f>B16</f>
        <v>17192</v>
      </c>
      <c r="E16" s="34" t="s">
        <v>1</v>
      </c>
    </row>
    <row r="17" spans="1:5" s="20" customFormat="1" ht="15">
      <c r="A17" s="21" t="s">
        <v>27</v>
      </c>
      <c r="B17" s="28">
        <f>B2+B15+B16</f>
        <v>131413</v>
      </c>
      <c r="C17" s="28">
        <f>C11+C13</f>
        <v>0</v>
      </c>
      <c r="D17" s="28">
        <f>D11+D12+D13+D14+D15+D16</f>
        <v>121277</v>
      </c>
      <c r="E17" s="35"/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ignoredErrors>
    <ignoredError sqref="C17 C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SheetLayoutView="100" zoomScalePageLayoutView="0" workbookViewId="0" topLeftCell="A16">
      <selection activeCell="G24" sqref="G24"/>
    </sheetView>
  </sheetViews>
  <sheetFormatPr defaultColWidth="9.140625" defaultRowHeight="12.75"/>
  <cols>
    <col min="1" max="1" width="2.00390625" style="0" customWidth="1"/>
    <col min="2" max="2" width="63.57421875" style="0" customWidth="1"/>
    <col min="3" max="3" width="15.57421875" style="52" customWidth="1"/>
    <col min="4" max="4" width="16.8515625" style="52" customWidth="1"/>
    <col min="5" max="5" width="13.8515625" style="52" customWidth="1"/>
    <col min="6" max="6" width="15.140625" style="53" customWidth="1"/>
    <col min="7" max="7" width="25.57421875" style="52" customWidth="1"/>
    <col min="8" max="8" width="23.8515625" style="54" customWidth="1"/>
  </cols>
  <sheetData>
    <row r="1" spans="1:9" s="10" customFormat="1" ht="15">
      <c r="A1" s="66" t="s">
        <v>37</v>
      </c>
      <c r="B1" s="65"/>
      <c r="C1" s="65"/>
      <c r="D1" s="65"/>
      <c r="E1" s="65"/>
      <c r="F1" s="65"/>
      <c r="G1" s="65"/>
      <c r="H1" s="65"/>
      <c r="I1" s="9"/>
    </row>
    <row r="2" spans="1:9" s="10" customFormat="1" ht="15.75" customHeight="1">
      <c r="A2" s="63" t="s">
        <v>34</v>
      </c>
      <c r="B2" s="64"/>
      <c r="C2" s="64"/>
      <c r="D2" s="64"/>
      <c r="E2" s="64"/>
      <c r="F2" s="64"/>
      <c r="G2" s="64"/>
      <c r="H2" s="64"/>
      <c r="I2" s="11"/>
    </row>
    <row r="3" spans="1:9" s="10" customFormat="1" ht="15.75" customHeight="1">
      <c r="A3" s="63" t="s">
        <v>35</v>
      </c>
      <c r="B3" s="63"/>
      <c r="C3" s="63"/>
      <c r="D3" s="63"/>
      <c r="E3" s="63"/>
      <c r="F3" s="63"/>
      <c r="G3" s="63"/>
      <c r="H3" s="63"/>
      <c r="I3" s="11"/>
    </row>
    <row r="4" spans="1:9" s="10" customFormat="1" ht="15">
      <c r="A4" s="63" t="s">
        <v>42</v>
      </c>
      <c r="B4" s="65"/>
      <c r="C4" s="65"/>
      <c r="D4" s="65"/>
      <c r="E4" s="65"/>
      <c r="F4" s="65"/>
      <c r="G4" s="65"/>
      <c r="H4" s="65"/>
      <c r="I4" s="8"/>
    </row>
    <row r="5" spans="1:9" ht="12.75">
      <c r="A5" s="3"/>
      <c r="B5" s="4"/>
      <c r="C5" s="36"/>
      <c r="D5" s="36"/>
      <c r="E5" s="36"/>
      <c r="F5" s="36"/>
      <c r="G5" s="36"/>
      <c r="H5" s="36"/>
      <c r="I5" s="4"/>
    </row>
    <row r="6" spans="1:9" ht="46.5" customHeight="1">
      <c r="A6" s="3"/>
      <c r="B6" s="61" t="s">
        <v>3</v>
      </c>
      <c r="C6" s="61" t="s">
        <v>22</v>
      </c>
      <c r="D6" s="61" t="s">
        <v>20</v>
      </c>
      <c r="E6" s="61" t="s">
        <v>4</v>
      </c>
      <c r="F6" s="61" t="s">
        <v>23</v>
      </c>
      <c r="G6" s="70" t="s">
        <v>36</v>
      </c>
      <c r="H6" s="69" t="s">
        <v>21</v>
      </c>
      <c r="I6" s="4"/>
    </row>
    <row r="7" spans="1:9" ht="45" customHeight="1">
      <c r="A7" s="3"/>
      <c r="B7" s="62"/>
      <c r="C7" s="62"/>
      <c r="D7" s="62"/>
      <c r="E7" s="62"/>
      <c r="F7" s="67"/>
      <c r="G7" s="62"/>
      <c r="H7" s="69"/>
      <c r="I7" s="4"/>
    </row>
    <row r="8" spans="1:9" ht="15.75" customHeight="1">
      <c r="A8" s="3"/>
      <c r="B8" s="6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4"/>
    </row>
    <row r="9" spans="1:9" s="1" customFormat="1" ht="29.25" customHeight="1">
      <c r="A9" s="5"/>
      <c r="B9" s="12" t="s">
        <v>7</v>
      </c>
      <c r="C9" s="38">
        <f>C10+C18+C21+C22</f>
        <v>92</v>
      </c>
      <c r="D9" s="38">
        <f>D10+D18+D21+D22</f>
        <v>243</v>
      </c>
      <c r="E9" s="71">
        <f>D9/C9</f>
        <v>2.641304347826087</v>
      </c>
      <c r="F9" s="38">
        <f>SUM(F11:F22)</f>
        <v>0</v>
      </c>
      <c r="G9" s="38">
        <f>G18+G21</f>
        <v>91</v>
      </c>
      <c r="H9" s="40">
        <f>Лист1!E2</f>
        <v>17.43857958846604</v>
      </c>
      <c r="I9" s="5"/>
    </row>
    <row r="10" spans="2:8" s="17" customFormat="1" ht="16.5" customHeight="1">
      <c r="B10" s="15" t="s">
        <v>8</v>
      </c>
      <c r="C10" s="41">
        <f>C11+C12+C13+C14+C15+C16+C17</f>
        <v>0</v>
      </c>
      <c r="D10" s="41">
        <f>D11+D12+D13+D14+D15+D16+D17</f>
        <v>0</v>
      </c>
      <c r="E10" s="41">
        <v>0</v>
      </c>
      <c r="F10" s="41"/>
      <c r="G10" s="41">
        <f>G11+G12+G13+G14+G15+G16+G17</f>
        <v>0</v>
      </c>
      <c r="H10" s="42"/>
    </row>
    <row r="11" spans="1:9" ht="16.5" customHeight="1">
      <c r="A11" s="3"/>
      <c r="B11" s="13" t="s">
        <v>0</v>
      </c>
      <c r="C11" s="37">
        <v>0</v>
      </c>
      <c r="D11" s="37">
        <v>0</v>
      </c>
      <c r="E11" s="43">
        <v>0</v>
      </c>
      <c r="F11" s="43">
        <v>0</v>
      </c>
      <c r="G11" s="37">
        <v>0</v>
      </c>
      <c r="H11" s="40"/>
      <c r="I11" s="4"/>
    </row>
    <row r="12" spans="1:9" ht="18" customHeight="1">
      <c r="A12" s="3"/>
      <c r="B12" s="13" t="s">
        <v>5</v>
      </c>
      <c r="C12" s="37">
        <v>0</v>
      </c>
      <c r="D12" s="37">
        <v>0</v>
      </c>
      <c r="E12" s="43">
        <v>0</v>
      </c>
      <c r="F12" s="43">
        <v>0</v>
      </c>
      <c r="G12" s="37">
        <v>0</v>
      </c>
      <c r="H12" s="40"/>
      <c r="I12" s="4"/>
    </row>
    <row r="13" spans="1:9" ht="17.25" customHeight="1">
      <c r="A13" s="3"/>
      <c r="B13" s="13" t="s">
        <v>6</v>
      </c>
      <c r="C13" s="37">
        <v>0</v>
      </c>
      <c r="D13" s="37">
        <v>0</v>
      </c>
      <c r="E13" s="44">
        <v>0</v>
      </c>
      <c r="F13" s="44">
        <v>0</v>
      </c>
      <c r="G13" s="37">
        <v>0</v>
      </c>
      <c r="H13" s="40"/>
      <c r="I13" s="4"/>
    </row>
    <row r="14" spans="1:9" ht="17.25" customHeight="1">
      <c r="A14" s="3"/>
      <c r="B14" s="13" t="s">
        <v>30</v>
      </c>
      <c r="C14" s="37">
        <v>0</v>
      </c>
      <c r="D14" s="37">
        <v>0</v>
      </c>
      <c r="E14" s="44">
        <v>0</v>
      </c>
      <c r="F14" s="44">
        <v>0</v>
      </c>
      <c r="G14" s="37">
        <v>0</v>
      </c>
      <c r="H14" s="40"/>
      <c r="I14" s="4"/>
    </row>
    <row r="15" spans="1:9" ht="16.5" customHeight="1">
      <c r="A15" s="3"/>
      <c r="B15" s="13" t="s">
        <v>31</v>
      </c>
      <c r="C15" s="37">
        <v>0</v>
      </c>
      <c r="D15" s="37">
        <v>0</v>
      </c>
      <c r="E15" s="44">
        <v>0</v>
      </c>
      <c r="F15" s="44">
        <v>0</v>
      </c>
      <c r="G15" s="37">
        <v>0</v>
      </c>
      <c r="H15" s="40"/>
      <c r="I15" s="4"/>
    </row>
    <row r="16" spans="1:9" ht="16.5" customHeight="1">
      <c r="A16" s="3"/>
      <c r="B16" s="13" t="s">
        <v>32</v>
      </c>
      <c r="C16" s="37">
        <v>0</v>
      </c>
      <c r="D16" s="37">
        <v>0</v>
      </c>
      <c r="E16" s="44">
        <v>0</v>
      </c>
      <c r="F16" s="44">
        <v>0</v>
      </c>
      <c r="G16" s="37">
        <v>0</v>
      </c>
      <c r="H16" s="40"/>
      <c r="I16" s="4"/>
    </row>
    <row r="17" spans="1:9" ht="15.75" customHeight="1">
      <c r="A17" s="3"/>
      <c r="B17" s="13" t="s">
        <v>33</v>
      </c>
      <c r="C17" s="37">
        <v>0</v>
      </c>
      <c r="D17" s="37">
        <v>0</v>
      </c>
      <c r="E17" s="44">
        <v>0</v>
      </c>
      <c r="F17" s="44">
        <v>0</v>
      </c>
      <c r="G17" s="37">
        <v>0</v>
      </c>
      <c r="H17" s="45"/>
      <c r="I17" s="4"/>
    </row>
    <row r="18" spans="2:9" s="14" customFormat="1" ht="15.75" customHeight="1">
      <c r="B18" s="15" t="s">
        <v>9</v>
      </c>
      <c r="C18" s="41">
        <f>C19</f>
        <v>81</v>
      </c>
      <c r="D18" s="41">
        <f>D19</f>
        <v>223</v>
      </c>
      <c r="E18" s="46"/>
      <c r="F18" s="46"/>
      <c r="G18" s="41">
        <f>G19+G20</f>
        <v>79</v>
      </c>
      <c r="H18" s="47"/>
      <c r="I18" s="16"/>
    </row>
    <row r="19" spans="1:9" ht="15" customHeight="1">
      <c r="A19" s="3"/>
      <c r="B19" s="13" t="s">
        <v>10</v>
      </c>
      <c r="C19" s="37">
        <v>81</v>
      </c>
      <c r="D19" s="37">
        <v>223</v>
      </c>
      <c r="E19" s="60">
        <f>D19/C19</f>
        <v>2.753086419753086</v>
      </c>
      <c r="F19" s="43">
        <v>0</v>
      </c>
      <c r="G19" s="37">
        <v>79</v>
      </c>
      <c r="H19" s="40">
        <f>Лист1!E11</f>
        <v>17.63623170451126</v>
      </c>
      <c r="I19" s="4"/>
    </row>
    <row r="20" spans="1:9" ht="17.25" customHeight="1">
      <c r="A20" s="3"/>
      <c r="B20" s="13" t="s">
        <v>11</v>
      </c>
      <c r="C20" s="37">
        <v>0</v>
      </c>
      <c r="D20" s="37">
        <v>0</v>
      </c>
      <c r="E20" s="44">
        <v>0</v>
      </c>
      <c r="F20" s="44">
        <v>0</v>
      </c>
      <c r="G20" s="37">
        <v>0</v>
      </c>
      <c r="H20" s="45">
        <v>0</v>
      </c>
      <c r="I20" s="4"/>
    </row>
    <row r="21" spans="1:9" ht="17.25" customHeight="1">
      <c r="A21" s="3"/>
      <c r="B21" s="12" t="s">
        <v>12</v>
      </c>
      <c r="C21" s="39">
        <v>11</v>
      </c>
      <c r="D21" s="39">
        <v>20</v>
      </c>
      <c r="E21" s="60">
        <f>D21/C21</f>
        <v>1.8181818181818181</v>
      </c>
      <c r="F21" s="43">
        <v>0</v>
      </c>
      <c r="G21" s="39">
        <v>12</v>
      </c>
      <c r="H21" s="40">
        <f>Лист1!E13</f>
        <v>10.549043800123385</v>
      </c>
      <c r="I21" s="4"/>
    </row>
    <row r="22" spans="1:9" ht="17.25" customHeight="1">
      <c r="A22" s="3"/>
      <c r="B22" s="12" t="s">
        <v>13</v>
      </c>
      <c r="C22" s="39">
        <v>0</v>
      </c>
      <c r="D22" s="39">
        <v>0</v>
      </c>
      <c r="E22" s="60">
        <v>0</v>
      </c>
      <c r="F22" s="43">
        <v>0</v>
      </c>
      <c r="G22" s="39">
        <v>0</v>
      </c>
      <c r="H22" s="40">
        <v>0</v>
      </c>
      <c r="I22" s="4"/>
    </row>
    <row r="23" spans="1:9" s="1" customFormat="1" ht="25.5">
      <c r="A23" s="5"/>
      <c r="B23" s="12" t="s">
        <v>14</v>
      </c>
      <c r="C23" s="38">
        <f>C24+C25</f>
        <v>1150</v>
      </c>
      <c r="D23" s="38" t="s">
        <v>40</v>
      </c>
      <c r="E23" s="48" t="s">
        <v>1</v>
      </c>
      <c r="F23" s="38">
        <f>F24+F25</f>
        <v>0</v>
      </c>
      <c r="G23" s="38">
        <f>G24+G25</f>
        <v>1150</v>
      </c>
      <c r="H23" s="40" t="s">
        <v>1</v>
      </c>
      <c r="I23" s="5"/>
    </row>
    <row r="24" spans="1:9" ht="25.5">
      <c r="A24" s="3"/>
      <c r="B24" s="13" t="s">
        <v>15</v>
      </c>
      <c r="C24" s="37">
        <v>206</v>
      </c>
      <c r="D24" s="38" t="s">
        <v>1</v>
      </c>
      <c r="E24" s="48" t="s">
        <v>1</v>
      </c>
      <c r="F24" s="44">
        <v>0</v>
      </c>
      <c r="G24" s="49">
        <f>C24</f>
        <v>206</v>
      </c>
      <c r="H24" s="48" t="s">
        <v>1</v>
      </c>
      <c r="I24" s="4"/>
    </row>
    <row r="25" spans="1:9" ht="29.25" customHeight="1">
      <c r="A25" s="3"/>
      <c r="B25" s="13" t="s">
        <v>16</v>
      </c>
      <c r="C25" s="37">
        <v>944</v>
      </c>
      <c r="D25" s="38" t="s">
        <v>1</v>
      </c>
      <c r="E25" s="48" t="s">
        <v>1</v>
      </c>
      <c r="F25" s="44">
        <v>0</v>
      </c>
      <c r="G25" s="49">
        <v>944</v>
      </c>
      <c r="H25" s="48" t="s">
        <v>1</v>
      </c>
      <c r="I25" s="4"/>
    </row>
    <row r="26" spans="1:9" s="1" customFormat="1" ht="15">
      <c r="A26" s="5"/>
      <c r="B26" s="7" t="s">
        <v>2</v>
      </c>
      <c r="C26" s="38">
        <f>C9+C23</f>
        <v>1242</v>
      </c>
      <c r="D26" s="38">
        <f>D9</f>
        <v>243</v>
      </c>
      <c r="E26" s="39"/>
      <c r="F26" s="38">
        <f>F9+F23</f>
        <v>0</v>
      </c>
      <c r="G26" s="38">
        <f>SUM(G9+G23)</f>
        <v>1241</v>
      </c>
      <c r="H26" s="48"/>
      <c r="I26" s="5"/>
    </row>
    <row r="27" spans="1:9" s="1" customFormat="1" ht="15">
      <c r="A27" s="5"/>
      <c r="B27" s="22"/>
      <c r="C27" s="50"/>
      <c r="D27" s="50"/>
      <c r="E27" s="50"/>
      <c r="F27" s="50"/>
      <c r="G27" s="50"/>
      <c r="H27" s="51"/>
      <c r="I27" s="5"/>
    </row>
    <row r="28" spans="1:9" s="18" customFormat="1" ht="46.5" customHeight="1">
      <c r="A28" s="4"/>
      <c r="B28" s="68" t="s">
        <v>43</v>
      </c>
      <c r="C28" s="68"/>
      <c r="D28" s="68"/>
      <c r="E28" s="68"/>
      <c r="F28" s="68"/>
      <c r="G28" s="68"/>
      <c r="H28" s="68"/>
      <c r="I28" s="4"/>
    </row>
  </sheetData>
  <sheetProtection/>
  <mergeCells count="12">
    <mergeCell ref="B28:H28"/>
    <mergeCell ref="B6:B7"/>
    <mergeCell ref="H6:H7"/>
    <mergeCell ref="D6:D7"/>
    <mergeCell ref="G6:G7"/>
    <mergeCell ref="C6:C7"/>
    <mergeCell ref="E6:E7"/>
    <mergeCell ref="A2:H2"/>
    <mergeCell ref="A4:H4"/>
    <mergeCell ref="A1:H1"/>
    <mergeCell ref="F6:F7"/>
    <mergeCell ref="A3:H3"/>
  </mergeCells>
  <printOptions/>
  <pageMargins left="0.3937007874015748" right="0.3937007874015748" top="0.5905511811023623" bottom="0.1968503937007874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 Ольга Рудольфовна</cp:lastModifiedBy>
  <cp:lastPrinted>2016-07-07T12:16:01Z</cp:lastPrinted>
  <dcterms:created xsi:type="dcterms:W3CDTF">1996-10-08T23:32:33Z</dcterms:created>
  <dcterms:modified xsi:type="dcterms:W3CDTF">2016-10-10T07:14:42Z</dcterms:modified>
  <cp:category/>
  <cp:version/>
  <cp:contentType/>
  <cp:contentStatus/>
</cp:coreProperties>
</file>