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'Лист1'!#REF!</definedName>
    <definedName name="к1" localSheetId="0">'Лист1'!$F$3</definedName>
    <definedName name="_xlnm.Print_Area" localSheetId="1">'Табл. № 10'!$A$1:$H$26</definedName>
    <definedName name="э1" localSheetId="0">'Лист1'!$F$3</definedName>
    <definedName name="Экономи">'Лист1'!$F$3:$F$12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<sst xmlns="http://schemas.openxmlformats.org/spreadsheetml/2006/main" count="61" uniqueCount="39">
  <si>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</si>
  <si>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</si>
  <si>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</si>
  <si>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</si>
  <si>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</si>
  <si>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</si>
  <si>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</si>
  <si>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</si>
  <si>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</si>
  <si>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</si>
  <si>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</si>
  <si>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</si>
  <si>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</si>
  <si>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</si>
  <si>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</si>
  <si>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</si>
  <si>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</si>
  <si>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</si>
  <si>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</si>
  <si>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</si>
  <si>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</si>
  <si>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</si>
  <si>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</si>
  <si>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</si>
  <si>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</si>
  <si>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</si>
  <si>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</si>
  <si>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</si>
  <si>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</si>
  <si>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</si>
  <si>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</si>
  <si>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</si>
  <si>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</si>
  <si>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</si>
  <si>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</si>
  <si>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</si>
  <si>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</si>
  <si>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4.Закупки у единственного поставщика (подрядчика, исполнителя), в т.ч.</t>
  </si>
  <si>
    <t>за 2 квартал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</si>
</sst>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 horizontal="center" wrapText="1"/>
    </xf>
    <xf numFmtId="4" fontId="0" fillId="36" borderId="10" xfId="0" applyNumberForma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26" customHeight="1">
      <c r="A1" s="46" t="s">
        <v>38</v>
      </c>
      <c r="B1" s="47" t="s">
        <v>22</v>
      </c>
      <c r="C1" s="47" t="s">
        <v>23</v>
      </c>
      <c r="D1" s="47" t="s">
        <v>24</v>
      </c>
      <c r="E1" s="47" t="s">
        <v>29</v>
      </c>
      <c r="F1" s="47" t="s">
        <v>19</v>
      </c>
      <c r="G1" s="32"/>
      <c r="H1" s="32"/>
    </row>
    <row r="2" spans="1:6" ht="12.75">
      <c r="A2" s="52" t="s">
        <v>8</v>
      </c>
      <c r="B2" s="58">
        <f>B3+B4+B5+B6+B7+B8</f>
        <v>0</v>
      </c>
      <c r="C2" s="58">
        <f>C3+C4+C5+C6+C7+C8</f>
        <v>0</v>
      </c>
      <c r="D2" s="58">
        <f>D3+D4+D5+D6+D7+D8</f>
        <v>0</v>
      </c>
      <c r="E2" s="67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0</v>
      </c>
      <c r="C3" s="33">
        <v>0</v>
      </c>
      <c r="D3" s="33">
        <v>0</v>
      </c>
      <c r="E3" s="41">
        <v>0</v>
      </c>
      <c r="F3" s="33">
        <v>0</v>
      </c>
    </row>
    <row r="4" spans="1:6" ht="25.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15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5.5">
      <c r="A7" s="27" t="s">
        <v>16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17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181433</v>
      </c>
      <c r="C9" s="58">
        <f>C10+C11</f>
        <v>0</v>
      </c>
      <c r="D9" s="58">
        <f>D10+D11</f>
        <v>146441</v>
      </c>
      <c r="E9" s="59">
        <f>E10+E11</f>
        <v>19.28645836203998</v>
      </c>
      <c r="F9" s="58"/>
    </row>
    <row r="10" spans="1:6" s="4" customFormat="1" ht="15.75" customHeight="1">
      <c r="A10" s="42" t="s">
        <v>10</v>
      </c>
      <c r="B10" s="64">
        <v>181433</v>
      </c>
      <c r="C10" s="33">
        <v>0</v>
      </c>
      <c r="D10" s="64">
        <v>146441</v>
      </c>
      <c r="E10" s="41">
        <f>(100)-D10*100/(B10-C10)</f>
        <v>19.28645836203998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7869</v>
      </c>
      <c r="C12" s="33">
        <v>0</v>
      </c>
      <c r="D12" s="64">
        <v>1500</v>
      </c>
      <c r="E12" s="41">
        <v>0</v>
      </c>
      <c r="F12" s="33">
        <v>0</v>
      </c>
    </row>
    <row r="13" spans="1:6" s="4" customFormat="1" ht="12.75">
      <c r="A13" s="26" t="s">
        <v>26</v>
      </c>
      <c r="B13" s="64">
        <v>105189</v>
      </c>
      <c r="C13" s="45" t="s">
        <v>1</v>
      </c>
      <c r="D13" s="65">
        <v>105189</v>
      </c>
      <c r="E13" s="45" t="s">
        <v>1</v>
      </c>
      <c r="F13" s="44" t="s">
        <v>1</v>
      </c>
    </row>
    <row r="14" spans="1:6" s="4" customFormat="1" ht="12.75">
      <c r="A14" s="26" t="s">
        <v>27</v>
      </c>
      <c r="B14" s="64">
        <v>15416</v>
      </c>
      <c r="C14" s="45" t="s">
        <v>1</v>
      </c>
      <c r="D14" s="65">
        <v>15416</v>
      </c>
      <c r="E14" s="45" t="s">
        <v>1</v>
      </c>
      <c r="F14" s="44" t="s">
        <v>1</v>
      </c>
    </row>
    <row r="15" spans="1:6" s="34" customFormat="1" ht="15">
      <c r="A15" s="35" t="s">
        <v>25</v>
      </c>
      <c r="B15" s="34">
        <f>B9+B12+B13+B14+B2</f>
        <v>309907</v>
      </c>
      <c r="C15" s="34">
        <f>C9+C12</f>
        <v>0</v>
      </c>
      <c r="D15" s="34">
        <f>D9+D12+D13+D14+D2</f>
        <v>268546</v>
      </c>
      <c r="E15" s="60">
        <f>E9+E12+E2</f>
        <v>19.28645836203998</v>
      </c>
      <c r="F15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5">
      <c r="A1" s="73" t="s">
        <v>28</v>
      </c>
      <c r="B1" s="72"/>
      <c r="C1" s="72"/>
      <c r="D1" s="72"/>
      <c r="E1" s="72"/>
      <c r="F1" s="72"/>
      <c r="G1" s="72"/>
      <c r="H1" s="72"/>
      <c r="I1" s="22"/>
    </row>
    <row r="2" spans="1:9" s="23" customFormat="1" ht="15.75" customHeight="1">
      <c r="A2" s="70" t="s">
        <v>34</v>
      </c>
      <c r="B2" s="71"/>
      <c r="C2" s="71"/>
      <c r="D2" s="71"/>
      <c r="E2" s="71"/>
      <c r="F2" s="71"/>
      <c r="G2" s="71"/>
      <c r="H2" s="71"/>
      <c r="I2" s="25"/>
    </row>
    <row r="3" spans="1:9" s="23" customFormat="1" ht="15">
      <c r="A3" s="70" t="s">
        <v>38</v>
      </c>
      <c r="B3" s="72"/>
      <c r="C3" s="72"/>
      <c r="D3" s="72"/>
      <c r="E3" s="72"/>
      <c r="F3" s="72"/>
      <c r="G3" s="72"/>
      <c r="H3" s="72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8" t="s">
        <v>3</v>
      </c>
      <c r="C5" s="68" t="s">
        <v>20</v>
      </c>
      <c r="D5" s="68" t="s">
        <v>18</v>
      </c>
      <c r="E5" s="68" t="s">
        <v>4</v>
      </c>
      <c r="F5" s="68" t="s">
        <v>21</v>
      </c>
      <c r="G5" s="77" t="s">
        <v>36</v>
      </c>
      <c r="H5" s="76" t="s">
        <v>19</v>
      </c>
      <c r="I5" s="5"/>
    </row>
    <row r="6" spans="1:9" ht="40.5" customHeight="1">
      <c r="A6" s="4"/>
      <c r="B6" s="69"/>
      <c r="C6" s="69"/>
      <c r="D6" s="69"/>
      <c r="E6" s="69"/>
      <c r="F6" s="74"/>
      <c r="G6" s="78"/>
      <c r="H6" s="76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SUM(C9+C17+C20)</f>
        <v>22</v>
      </c>
      <c r="D8" s="10">
        <f t="shared" si="0"/>
        <v>151</v>
      </c>
      <c r="E8" s="49">
        <f t="shared" si="0"/>
        <v>6.375</v>
      </c>
      <c r="F8" s="10">
        <f t="shared" si="0"/>
        <v>1</v>
      </c>
      <c r="G8" s="10">
        <f t="shared" si="0"/>
        <v>21</v>
      </c>
      <c r="H8" s="48">
        <f t="shared" si="0"/>
        <v>19.28645836203998</v>
      </c>
      <c r="I8" s="7"/>
    </row>
    <row r="9" spans="1:8" s="30" customFormat="1" ht="16.5" customHeight="1">
      <c r="A9" s="51"/>
      <c r="B9" s="52" t="s">
        <v>8</v>
      </c>
      <c r="C9" s="53">
        <v>0</v>
      </c>
      <c r="D9" s="53">
        <v>0</v>
      </c>
      <c r="E9" s="50">
        <v>0</v>
      </c>
      <c r="F9" s="53">
        <f>F10+F11+F12+F13+F14+F15+F16</f>
        <v>0</v>
      </c>
      <c r="G9" s="53"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4</v>
      </c>
      <c r="E10" s="66">
        <v>0</v>
      </c>
      <c r="F10" s="14"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30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31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32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33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16</v>
      </c>
      <c r="D17" s="55">
        <f>D18+D19</f>
        <v>102</v>
      </c>
      <c r="E17" s="56">
        <f>D17/C17</f>
        <v>6.375</v>
      </c>
      <c r="F17" s="56">
        <f>F18+F19</f>
        <v>1</v>
      </c>
      <c r="G17" s="55">
        <f>G18+G19</f>
        <v>15</v>
      </c>
      <c r="H17" s="57">
        <f>H18+H19</f>
        <v>19.28645836203998</v>
      </c>
      <c r="I17" s="29"/>
    </row>
    <row r="18" spans="1:9" ht="15" customHeight="1">
      <c r="A18" s="4"/>
      <c r="B18" s="27" t="s">
        <v>10</v>
      </c>
      <c r="C18" s="62">
        <v>16</v>
      </c>
      <c r="D18" s="62">
        <v>102</v>
      </c>
      <c r="E18" s="20">
        <f>D18/C18</f>
        <v>6.375</v>
      </c>
      <c r="F18" s="20">
        <f>C18-G18</f>
        <v>1</v>
      </c>
      <c r="G18" s="63">
        <v>15</v>
      </c>
      <c r="H18" s="16">
        <f>Лист1!E10</f>
        <v>19.28645836203998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6</v>
      </c>
      <c r="D20" s="62">
        <v>49</v>
      </c>
      <c r="E20" s="20">
        <v>0</v>
      </c>
      <c r="F20" s="20">
        <f>C20-G20</f>
        <v>0</v>
      </c>
      <c r="G20" s="63">
        <v>6</v>
      </c>
      <c r="H20" s="16">
        <f>Лист1!E12</f>
        <v>0</v>
      </c>
      <c r="I20" s="5"/>
    </row>
    <row r="21" spans="1:9" s="1" customFormat="1" ht="30.75" customHeight="1">
      <c r="A21" s="7"/>
      <c r="B21" s="26" t="s">
        <v>37</v>
      </c>
      <c r="C21" s="12">
        <f>C22+C23</f>
        <v>197</v>
      </c>
      <c r="D21" s="12"/>
      <c r="E21" s="17"/>
      <c r="F21" s="12">
        <f>F22+F23</f>
        <v>0</v>
      </c>
      <c r="G21" s="12">
        <f>G22+G23</f>
        <v>197</v>
      </c>
      <c r="H21" s="16" t="s">
        <v>1</v>
      </c>
      <c r="I21" s="7"/>
    </row>
    <row r="22" spans="1:9" ht="31.5" customHeight="1">
      <c r="A22" s="4"/>
      <c r="B22" s="27" t="s">
        <v>13</v>
      </c>
      <c r="C22" s="62">
        <v>13</v>
      </c>
      <c r="D22" s="10" t="s">
        <v>1</v>
      </c>
      <c r="E22" s="17" t="s">
        <v>1</v>
      </c>
      <c r="F22" s="14">
        <v>0</v>
      </c>
      <c r="G22" s="19">
        <f>C22</f>
        <v>13</v>
      </c>
      <c r="H22" s="17" t="s">
        <v>1</v>
      </c>
      <c r="I22" s="5"/>
    </row>
    <row r="23" spans="1:9" ht="29.25" customHeight="1">
      <c r="A23" s="4"/>
      <c r="B23" s="27" t="s">
        <v>14</v>
      </c>
      <c r="C23" s="62">
        <v>184</v>
      </c>
      <c r="D23" s="10" t="s">
        <v>1</v>
      </c>
      <c r="E23" s="17" t="s">
        <v>1</v>
      </c>
      <c r="F23" s="14">
        <v>0</v>
      </c>
      <c r="G23" s="19">
        <f>C23</f>
        <v>184</v>
      </c>
      <c r="H23" s="17" t="s">
        <v>1</v>
      </c>
      <c r="I23" s="5"/>
    </row>
    <row r="24" spans="1:9" s="1" customFormat="1" ht="15">
      <c r="A24" s="7"/>
      <c r="B24" s="18" t="s">
        <v>2</v>
      </c>
      <c r="C24" s="10">
        <f>C8+C21</f>
        <v>219</v>
      </c>
      <c r="D24" s="10">
        <f>D8+D21</f>
        <v>151</v>
      </c>
      <c r="E24" s="11"/>
      <c r="F24" s="10">
        <f>F8+F21</f>
        <v>1</v>
      </c>
      <c r="G24" s="12">
        <f>SUM(G8+G21)</f>
        <v>218</v>
      </c>
      <c r="H24" s="61">
        <f>H8</f>
        <v>19.28645836203998</v>
      </c>
      <c r="I24" s="7"/>
    </row>
    <row r="25" spans="1:9" s="1" customFormat="1" ht="15">
      <c r="A25" s="7"/>
      <c r="B25" s="38"/>
      <c r="C25" s="39"/>
      <c r="D25" s="39"/>
      <c r="E25" s="39"/>
      <c r="F25" s="39"/>
      <c r="G25" s="24"/>
      <c r="H25" s="40"/>
      <c r="I25" s="7"/>
    </row>
    <row r="26" spans="1:9" s="31" customFormat="1" ht="60" customHeight="1">
      <c r="A26" s="5"/>
      <c r="B26" s="75" t="s">
        <v>35</v>
      </c>
      <c r="C26" s="75"/>
      <c r="D26" s="75"/>
      <c r="E26" s="75"/>
      <c r="F26" s="75"/>
      <c r="G26" s="75"/>
      <c r="H26" s="75"/>
      <c r="I26" s="5"/>
    </row>
  </sheetData>
  <sheetProtection/>
  <mergeCells count="11">
    <mergeCell ref="C5:C6"/>
    <mergeCell ref="E5:E6"/>
    <mergeCell ref="A2:H2"/>
    <mergeCell ref="A3:H3"/>
    <mergeCell ref="A1:H1"/>
    <mergeCell ref="F5:F6"/>
    <mergeCell ref="B26:H26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2021-07-27T11:37:42Z</cp:lastPrinted>
  <dcterms:created xsi:type="dcterms:W3CDTF">1996-10-08T23:32:33Z</dcterms:created>
  <dcterms:modified xsi:type="dcterms:W3CDTF">2024-02-01T05:27:29Z</dcterms:modified>
  <cp:category/>
  <cp:version/>
  <cp:contentType/>
  <cp:contentStatus/>
</cp:coreProperties>
</file>