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<sst xmlns="http://schemas.openxmlformats.org/spreadsheetml/2006/main" count="64" uniqueCount="42">
  <si>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</si>
  <si>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</si>
  <si>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</si>
  <si>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</si>
  <si>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</si>
  <si>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</si>
  <si>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</si>
  <si>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</si>
  <si>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</si>
  <si>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</si>
  <si>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</si>
  <si>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</si>
  <si>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</si>
  <si>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</si>
  <si>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</si>
  <si>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</si>
  <si>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</si>
  <si>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</si>
  <si>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</si>
  <si>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</si>
  <si>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</si>
  <si>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</si>
  <si>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</si>
  <si>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</si>
  <si>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</si>
  <si>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</si>
  <si>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</si>
  <si>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</si>
  <si>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</si>
  <si>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</si>
  <si>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</si>
  <si>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</si>
  <si>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</si>
  <si>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</si>
  <si>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</si>
  <si>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</si>
  <si>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</si>
  <si>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</si>
  <si>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</si>
  <si>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</si>
  <si>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за 3 квартал 2018 года</t>
  </si>
  <si>
    <t>3 квартал 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</si>
</sst>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41</v>
      </c>
      <c r="B1" s="47" t="s">
        <v>23</v>
      </c>
      <c r="C1" s="47" t="s">
        <v>24</v>
      </c>
      <c r="D1" s="47" t="s">
        <v>25</v>
      </c>
      <c r="E1" s="47" t="s">
        <v>33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119058</v>
      </c>
      <c r="C9" s="58">
        <f>C10+C11</f>
        <v>1477</v>
      </c>
      <c r="D9" s="58">
        <f>D10+D11</f>
        <v>95217</v>
      </c>
      <c r="E9" s="59">
        <f>E10+E11</f>
        <v>19.020079774793544</v>
      </c>
      <c r="F9" s="58"/>
    </row>
    <row r="10" spans="1:6" s="4" customFormat="1" ht="15.75" customHeight="1">
      <c r="A10" s="42" t="s">
        <v>10</v>
      </c>
      <c r="B10" s="64">
        <v>119058</v>
      </c>
      <c r="C10" s="33">
        <v>1477</v>
      </c>
      <c r="D10" s="64">
        <v>95217</v>
      </c>
      <c r="E10" s="41">
        <f>(100)-D10*100/(B10-C10)</f>
        <v>19.020079774793544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8360</v>
      </c>
      <c r="C12" s="33">
        <v>560</v>
      </c>
      <c r="D12" s="64">
        <v>5363</v>
      </c>
      <c r="E12" s="41">
        <f>(100)-D12*100/(B12-C12)</f>
        <v>31.243589743589737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148901</v>
      </c>
      <c r="C14" s="45" t="s">
        <v>1</v>
      </c>
      <c r="D14" s="65">
        <f>B14</f>
        <v>148901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32997</v>
      </c>
      <c r="C15" s="45" t="s">
        <v>1</v>
      </c>
      <c r="D15" s="65">
        <f>B15</f>
        <v>32997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309316</v>
      </c>
      <c r="C16" s="34">
        <f>C9+C12</f>
        <v>2037</v>
      </c>
      <c r="D16" s="34">
        <f>D9+D12+D14+D15</f>
        <v>282478</v>
      </c>
      <c r="E16" s="60">
        <f>E9+E12</f>
        <v>50.26366951838328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6">
      <selection activeCell="F20" sqref="F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69" t="s">
        <v>29</v>
      </c>
      <c r="B1" s="68"/>
      <c r="C1" s="68"/>
      <c r="D1" s="68"/>
      <c r="E1" s="68"/>
      <c r="F1" s="68"/>
      <c r="G1" s="68"/>
      <c r="H1" s="68"/>
      <c r="I1" s="22"/>
    </row>
    <row r="2" spans="1:9" s="23" customFormat="1" ht="15.75" customHeight="1">
      <c r="A2" s="66" t="s">
        <v>38</v>
      </c>
      <c r="B2" s="67"/>
      <c r="C2" s="67"/>
      <c r="D2" s="67"/>
      <c r="E2" s="67"/>
      <c r="F2" s="67"/>
      <c r="G2" s="67"/>
      <c r="H2" s="67"/>
      <c r="I2" s="25"/>
    </row>
    <row r="3" spans="1:9" s="23" customFormat="1" ht="13.5">
      <c r="A3" s="66" t="s">
        <v>40</v>
      </c>
      <c r="B3" s="68"/>
      <c r="C3" s="68"/>
      <c r="D3" s="68"/>
      <c r="E3" s="68"/>
      <c r="F3" s="68"/>
      <c r="G3" s="68"/>
      <c r="H3" s="68"/>
      <c r="I3" s="21"/>
    </row>
    <row r="4" spans="1:9" ht="12.75">
      <c r="A4" s="4">
        <v>1</v>
      </c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70" t="s">
        <v>3</v>
      </c>
      <c r="C5" s="70" t="s">
        <v>21</v>
      </c>
      <c r="D5" s="70" t="s">
        <v>19</v>
      </c>
      <c r="E5" s="70" t="s">
        <v>4</v>
      </c>
      <c r="F5" s="70" t="s">
        <v>22</v>
      </c>
      <c r="G5" s="70" t="s">
        <v>30</v>
      </c>
      <c r="H5" s="76" t="s">
        <v>20</v>
      </c>
      <c r="I5" s="5"/>
    </row>
    <row r="6" spans="1:9" ht="40.5" customHeight="1">
      <c r="A6" s="4"/>
      <c r="B6" s="75"/>
      <c r="C6" s="75"/>
      <c r="D6" s="75"/>
      <c r="E6" s="75"/>
      <c r="F6" s="71"/>
      <c r="G6" s="77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238</v>
      </c>
      <c r="D8" s="10">
        <f t="shared" si="0"/>
        <v>755</v>
      </c>
      <c r="E8" s="49">
        <f t="shared" si="0"/>
        <v>6.112380952380953</v>
      </c>
      <c r="F8" s="10">
        <f t="shared" si="0"/>
        <v>15</v>
      </c>
      <c r="G8" s="10">
        <f t="shared" si="0"/>
        <v>223</v>
      </c>
      <c r="H8" s="48">
        <f t="shared" si="0"/>
        <v>50.26366951838328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0</v>
      </c>
      <c r="D9" s="53">
        <f>D10+D11+D12+D13+D14+D15+D16</f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34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35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36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37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175</v>
      </c>
      <c r="D17" s="55">
        <f>D18+D19</f>
        <v>578</v>
      </c>
      <c r="E17" s="56">
        <f>D17/C17</f>
        <v>3.302857142857143</v>
      </c>
      <c r="F17" s="56">
        <f>F18+F19</f>
        <v>9</v>
      </c>
      <c r="G17" s="55">
        <f>G18+G19</f>
        <v>166</v>
      </c>
      <c r="H17" s="57">
        <f>H18+H19</f>
        <v>19.020079774793544</v>
      </c>
      <c r="I17" s="29"/>
    </row>
    <row r="18" spans="1:9" ht="15" customHeight="1">
      <c r="A18" s="4"/>
      <c r="B18" s="27" t="s">
        <v>10</v>
      </c>
      <c r="C18" s="62">
        <v>175</v>
      </c>
      <c r="D18" s="62">
        <v>578</v>
      </c>
      <c r="E18" s="20">
        <f>D18/C18</f>
        <v>3.302857142857143</v>
      </c>
      <c r="F18" s="20">
        <f>C18-G18</f>
        <v>9</v>
      </c>
      <c r="G18" s="63">
        <v>166</v>
      </c>
      <c r="H18" s="16">
        <f>Лист1!E10</f>
        <v>19.020079774793544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63</v>
      </c>
      <c r="D20" s="62">
        <v>177</v>
      </c>
      <c r="E20" s="20">
        <f>D20/C20</f>
        <v>2.8095238095238093</v>
      </c>
      <c r="F20" s="20">
        <f>C20-G20</f>
        <v>6</v>
      </c>
      <c r="G20" s="63">
        <v>57</v>
      </c>
      <c r="H20" s="16">
        <f>Лист1!E12</f>
        <v>31.243589743589737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39</v>
      </c>
      <c r="C22" s="12">
        <f>C23+C24</f>
        <v>1833</v>
      </c>
      <c r="D22" s="12"/>
      <c r="E22" s="17"/>
      <c r="F22" s="12">
        <f>F23+F24</f>
        <v>0</v>
      </c>
      <c r="G22" s="12">
        <f>G23+G24</f>
        <v>1833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254</v>
      </c>
      <c r="D23" s="10" t="s">
        <v>1</v>
      </c>
      <c r="E23" s="17" t="s">
        <v>1</v>
      </c>
      <c r="F23" s="14">
        <v>0</v>
      </c>
      <c r="G23" s="19">
        <f>C23</f>
        <v>254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1579</v>
      </c>
      <c r="D24" s="10" t="s">
        <v>1</v>
      </c>
      <c r="E24" s="17" t="s">
        <v>1</v>
      </c>
      <c r="F24" s="14">
        <v>0</v>
      </c>
      <c r="G24" s="19">
        <f>C24</f>
        <v>1579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2071</v>
      </c>
      <c r="D25" s="10">
        <f>D8+D22</f>
        <v>755</v>
      </c>
      <c r="E25" s="11"/>
      <c r="F25" s="10">
        <f>F8+F22</f>
        <v>15</v>
      </c>
      <c r="G25" s="12">
        <f>SUM(G8+G22)</f>
        <v>2056</v>
      </c>
      <c r="H25" s="61">
        <f>H8</f>
        <v>50.26366951838328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31.5" customHeight="1">
      <c r="A27" s="5"/>
      <c r="B27" s="72" t="s">
        <v>32</v>
      </c>
      <c r="C27" s="73"/>
      <c r="D27" s="73"/>
      <c r="E27" s="73"/>
      <c r="F27" s="73"/>
      <c r="G27" s="73"/>
      <c r="H27" s="73"/>
      <c r="I27" s="5"/>
    </row>
    <row r="28" spans="1:9" s="31" customFormat="1" ht="60" customHeight="1">
      <c r="A28" s="5"/>
      <c r="B28" s="74" t="s">
        <v>31</v>
      </c>
      <c r="C28" s="74"/>
      <c r="D28" s="74"/>
      <c r="E28" s="74"/>
      <c r="F28" s="74"/>
      <c r="G28" s="74"/>
      <c r="H28" s="74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2018-10-15T05:17:27Z</cp:lastPrinted>
  <dcterms:created xsi:type="dcterms:W3CDTF">1996-10-08T23:32:33Z</dcterms:created>
  <dcterms:modified xsi:type="dcterms:W3CDTF">2018-10-15T05:17:35Z</dcterms:modified>
  <cp:category/>
  <cp:version/>
  <cp:contentType/>
  <cp:contentStatus/>
</cp:coreProperties>
</file>